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2B90835C-A95A-4D34-9681-992F1B69DA5D}" xr6:coauthVersionLast="47" xr6:coauthVersionMax="47" xr10:uidLastSave="{00000000-0000-0000-0000-000000000000}"/>
  <bookViews>
    <workbookView xWindow="-108" yWindow="-108" windowWidth="23256" windowHeight="13896" firstSheet="1" activeTab="1" xr2:uid="{00000000-000D-0000-FFFF-FFFF00000000}"/>
  </bookViews>
  <sheets>
    <sheet name="Instruction Sheet" sheetId="10" r:id="rId1"/>
    <sheet name="TPB Review Template" sheetId="1" r:id="rId2"/>
  </sheets>
  <definedNames>
    <definedName name="_xlnm.Print_Area" localSheetId="0">'Instruction Sheet'!$A$1:$B$21</definedName>
    <definedName name="_xlnm.Print_Area" localSheetId="1">'TPB Review Template'!$A$1:$M$120</definedName>
    <definedName name="_xlnm.Print_Titles" localSheetId="1">'TPB Review Template'!$1:$2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3" i="1" l="1"/>
  <c r="C115" i="1"/>
  <c r="C116" i="1"/>
  <c r="C118" i="1"/>
  <c r="C120" i="1"/>
  <c r="C114" i="1" l="1"/>
  <c r="C80" i="1"/>
  <c r="C112" i="1" l="1"/>
  <c r="C109" i="1"/>
  <c r="E29" i="1" l="1"/>
  <c r="E30" i="1"/>
  <c r="E31" i="1"/>
  <c r="E32" i="1"/>
  <c r="E28" i="1"/>
  <c r="E13" i="1"/>
  <c r="E14" i="1"/>
  <c r="E15" i="1"/>
  <c r="E16" i="1"/>
  <c r="E17" i="1"/>
  <c r="E18" i="1"/>
  <c r="E19" i="1"/>
  <c r="E20" i="1"/>
  <c r="E21" i="1"/>
  <c r="E22" i="1"/>
  <c r="E23" i="1"/>
  <c r="E12" i="1"/>
  <c r="E5" i="1"/>
  <c r="E6" i="1"/>
  <c r="E7" i="1"/>
  <c r="E4" i="1"/>
  <c r="C117" i="1"/>
  <c r="D96" i="1"/>
  <c r="C96" i="1"/>
  <c r="E95" i="1"/>
  <c r="E94" i="1"/>
  <c r="E93" i="1"/>
  <c r="D91" i="1"/>
  <c r="C91" i="1"/>
  <c r="E90" i="1"/>
  <c r="E89" i="1"/>
  <c r="E87" i="1"/>
  <c r="E86" i="1"/>
  <c r="D84" i="1"/>
  <c r="C84" i="1"/>
  <c r="E83" i="1"/>
  <c r="E82" i="1"/>
  <c r="D80" i="1"/>
  <c r="D50" i="1"/>
  <c r="C50" i="1"/>
  <c r="E49" i="1"/>
  <c r="E48" i="1"/>
  <c r="E47" i="1"/>
  <c r="E45" i="1"/>
  <c r="F45" i="1" s="1"/>
  <c r="E42" i="1"/>
  <c r="E41" i="1"/>
  <c r="E40" i="1"/>
  <c r="E39" i="1"/>
  <c r="E38" i="1"/>
  <c r="E37" i="1"/>
  <c r="E36" i="1"/>
  <c r="E35" i="1"/>
  <c r="D33" i="1"/>
  <c r="D43" i="1" s="1"/>
  <c r="C33" i="1"/>
  <c r="E27" i="1"/>
  <c r="D24" i="1"/>
  <c r="C24" i="1"/>
  <c r="E10" i="1"/>
  <c r="F10" i="1" s="1"/>
  <c r="D8" i="1"/>
  <c r="C8" i="1"/>
  <c r="D97" i="1" l="1"/>
  <c r="E8" i="1"/>
  <c r="F8" i="1" s="1"/>
  <c r="E24" i="1"/>
  <c r="E84" i="1"/>
  <c r="F84" i="1" s="1"/>
  <c r="E80" i="1"/>
  <c r="F80" i="1" s="1"/>
  <c r="E91" i="1"/>
  <c r="F91" i="1" s="1"/>
  <c r="E33" i="1"/>
  <c r="E43" i="1" s="1"/>
  <c r="F43" i="1" s="1"/>
  <c r="E96" i="1"/>
  <c r="E50" i="1"/>
  <c r="F50" i="1" s="1"/>
  <c r="C43" i="1"/>
  <c r="C97" i="1" s="1"/>
  <c r="F24" i="1" l="1"/>
  <c r="E97" i="1"/>
  <c r="F96" i="1"/>
  <c r="C101" i="1"/>
  <c r="F97" i="1" l="1"/>
  <c r="C105" i="1" s="1"/>
  <c r="C119" i="1" s="1"/>
  <c r="C100" i="1"/>
</calcChain>
</file>

<file path=xl/sharedStrings.xml><?xml version="1.0" encoding="utf-8"?>
<sst xmlns="http://schemas.openxmlformats.org/spreadsheetml/2006/main" count="247" uniqueCount="234">
  <si>
    <t>Total Project Budget Template for Project Scope and Budget</t>
  </si>
  <si>
    <t>Accelerated Repair Program</t>
  </si>
  <si>
    <t>Notes</t>
  </si>
  <si>
    <t>This document was prepared by the Owner's Project Manager (OPM Firm) based on preliminary information and estimates drafted by the OPM Firm and Designer (Design Firm) of the (District) for the (School) project. Based on this preliminary draft and the information provided in it, certain budget, cost and scope items may be determined to be ineligible for reimbursement. However, the MSBA's initial draft does not contain a final, exhaustive list of all budget, cost and scope items which may be ineligible for reimbursement by the MSBA. Nor is it intended to be a final determination of which budget, cost and scope items may be eligible for reimbursement by the MSBA. All project budget, cost and scope items shall be subject to review and audit by the Authority, and the Authority shall determine, in its sole discretion whether any such budget, cost and scope items are eligible for reimbursement. The MSBA may determine that certain additional budget, cost and scope items are ineligible for reimbursement.</t>
  </si>
  <si>
    <t>Yellow Highlighted Cells include formulas which should not be overwritten in the submitted version of the Total Project Budget Form.</t>
  </si>
  <si>
    <t>The MSBA will perform an independent analysis based on a review of information and estimates entered into the Total Project Budget Template submitted by the District for the proposed school project.  The MSBA's analysis may differ from the analysis performed by the district.</t>
  </si>
  <si>
    <t>All costs associated with ineligible construction items (refer to 963 CMR 2.17(5) for more information) including design, permitting, construction monitoring, testing etc. are to be identified and included in the Ineligible Cost Column.</t>
  </si>
  <si>
    <t xml:space="preserve">If the project is to include alternates they will be reviewed as follows: 
Deduct Alternates are included in the construction budget; therefore, the Alternates Subtotal is not included in the Total Project Budget and is not included in the Estimated Basis of Total Facilities Grant.  Deduct alternates will only be considered if the construction bids come in higher than the estimated Construction Budget shown in the Total Project Budget.  These alternates will only be considered eligible expenses if they can be accommodated within the Total Project Budget and within the Estimated Total Maximum Facilities Grant.  
Add Alternates are not included in the Total Project Budget and are not included in the Estimated Basis of Total Facilities Grant.  Add alternates will only be considered if the construction bids come in lower than the estimated Construction Budget shown in the Total Project Budget.  These alternates will only be considered eligible expenses if they can be accommodated within the Total Project Budget and within the Estimated Total Maximum Facilities Grant.
</t>
  </si>
  <si>
    <t>Data Entry</t>
  </si>
  <si>
    <t>Enter the District and School Name into the top of the form</t>
  </si>
  <si>
    <t>Enter the Submittal Date</t>
  </si>
  <si>
    <t>Enter the Reimbursement Rate. Contact the MSBA Project Manager for the correct rate.</t>
  </si>
  <si>
    <t>In the Estimated Budget Column Enter estimated budget items for all categories that apply to the Proposed Project. Do not combine multiple categories.  For example, separate budgets must be included for Construction Contract Documents and Bidding; Bidding budget may not be combined with the Construction Contract Documents budget.</t>
  </si>
  <si>
    <t>When entering Construction Markups - If the project is to be based on D/B/B, enter 0 for the GMP budget categories.</t>
  </si>
  <si>
    <t>Identify items that are ineligible for reimbursement based on MSBA regulations.  Refer to 963 CMR 2.17 (5) Ineligible Costs, and enter associated costs under Ineligible Costs adjacent to the appropriate uniform category.  MSBA regulations are available at www.MassSchoolBuildings.org.</t>
  </si>
  <si>
    <t>Standard Reimbursement Calculations</t>
  </si>
  <si>
    <r>
      <t>Soft Cost Reimbursement</t>
    </r>
    <r>
      <rPr>
        <sz val="10"/>
        <rFont val="Arial"/>
        <family val="2"/>
      </rPr>
      <t xml:space="preserve"> - If the value of "Eligible minus Reimbursable" within the Soft Cost Reimbursement section of the spreadsheet is positive, enter that into the "Soft Costs that exceed 20% of Const'n Cost" category in the "Scope Items Excluded" column, see item 83.</t>
    </r>
  </si>
  <si>
    <t xml:space="preserve"> </t>
  </si>
  <si>
    <t>District
School Name</t>
  </si>
  <si>
    <t>Submittal Date</t>
  </si>
  <si>
    <t>Total Project Budget: All costs associated with the project are subject to 963 CMR 2.17(5)</t>
  </si>
  <si>
    <t xml:space="preserve">Estimated Budget                  </t>
  </si>
  <si>
    <t>Scope Items Excluded from the Basis of Estimated Total Facilities Grant or Otherwise Ineligible</t>
  </si>
  <si>
    <r>
      <t>Basis of Estimated Total Facilities Grant</t>
    </r>
    <r>
      <rPr>
        <b/>
        <vertAlign val="superscript"/>
        <sz val="10"/>
        <rFont val="Arial"/>
        <family val="2"/>
      </rPr>
      <t>1</t>
    </r>
  </si>
  <si>
    <r>
      <t>Estimated Maximum Total Facilities Grant</t>
    </r>
    <r>
      <rPr>
        <b/>
        <vertAlign val="superscript"/>
        <sz val="10"/>
        <rFont val="Arial"/>
        <family val="2"/>
      </rPr>
      <t>1</t>
    </r>
  </si>
  <si>
    <t>Cells highlighted in yellow include equations established for the calculation of the project's Maximum Total Facilities Grant and for the analysis of the project's budget.  The equations in the highlighted cells should not be changed.</t>
  </si>
  <si>
    <t>Yes</t>
  </si>
  <si>
    <t>PVC</t>
  </si>
  <si>
    <t>District-Owned Panels</t>
  </si>
  <si>
    <t>Punched/Ribbon</t>
  </si>
  <si>
    <t>ASHP</t>
  </si>
  <si>
    <t>Open Loop</t>
  </si>
  <si>
    <t>Feasibility Study Agreement</t>
  </si>
  <si>
    <t>No</t>
  </si>
  <si>
    <t>EPDM</t>
  </si>
  <si>
    <t>Leased Panels</t>
  </si>
  <si>
    <t>Curtainwall</t>
  </si>
  <si>
    <t>GSHP</t>
  </si>
  <si>
    <t>Closed Loop</t>
  </si>
  <si>
    <t>OPM Feasibility Study</t>
  </si>
  <si>
    <t>Questionnaire</t>
  </si>
  <si>
    <t>Shingle</t>
  </si>
  <si>
    <t>No Panels</t>
  </si>
  <si>
    <t>Storefront</t>
  </si>
  <si>
    <t>Hybrid System</t>
  </si>
  <si>
    <t>A&amp;E Feasibility Study</t>
  </si>
  <si>
    <t>TPO</t>
  </si>
  <si>
    <t>Hybrid ASHP and GSHP</t>
  </si>
  <si>
    <t>Env. &amp; Site</t>
  </si>
  <si>
    <t>Metal</t>
  </si>
  <si>
    <t>Other</t>
  </si>
  <si>
    <t>For All Projects:</t>
  </si>
  <si>
    <t>Restoration</t>
  </si>
  <si>
    <t>Feasibility Study Agreement Subtotal</t>
  </si>
  <si>
    <t>Administration</t>
  </si>
  <si>
    <t>Legal Fees</t>
  </si>
  <si>
    <t>#</t>
  </si>
  <si>
    <t>Question</t>
  </si>
  <si>
    <t>Response</t>
  </si>
  <si>
    <t>Owner's Project Manager</t>
  </si>
  <si>
    <t xml:space="preserve">Does the scope of work include the removal of vinyl asbestos tile (VAT) or ceiling tile with asbestos?  </t>
  </si>
  <si>
    <t>Design Development</t>
  </si>
  <si>
    <t>Construction Contract Documents</t>
  </si>
  <si>
    <t xml:space="preserve">Are there ADA accessibility upgrades included in the project scope of work? </t>
  </si>
  <si>
    <t>Bidding</t>
  </si>
  <si>
    <t>Construction Contract Administration</t>
  </si>
  <si>
    <t xml:space="preserve">If ADA upgrades are included in the scope of work, does it include elevator work? </t>
  </si>
  <si>
    <t>Closeout</t>
  </si>
  <si>
    <t>Extra Services</t>
  </si>
  <si>
    <t xml:space="preserve">Does the scope of work include any masonry cleaning? </t>
  </si>
  <si>
    <t>Reimbursable  &amp; Other Services</t>
  </si>
  <si>
    <t>Cost Estimates</t>
  </si>
  <si>
    <t xml:space="preserve">Does the scope of work include any work at detached buildings on the campus? </t>
  </si>
  <si>
    <t>Advertising</t>
  </si>
  <si>
    <t>Permitting</t>
  </si>
  <si>
    <t xml:space="preserve">Is there any scope of work in non-school related spaces within the facility? </t>
  </si>
  <si>
    <t>Owner's Insurance</t>
  </si>
  <si>
    <t>Other Administrative Costs</t>
  </si>
  <si>
    <t xml:space="preserve">Does the scope of work include the replacement of systems on modular buildings? </t>
  </si>
  <si>
    <t>Administration Subtotal</t>
  </si>
  <si>
    <t>Architecture and Engineering</t>
  </si>
  <si>
    <t>Does the scope of work include any fire suppression and/or fire alarm upgrades?</t>
  </si>
  <si>
    <t>Basic Services</t>
  </si>
  <si>
    <t xml:space="preserve">Is there any scope beyond the invited project scope? </t>
  </si>
  <si>
    <t>Does the cost estimate include any proposed alternates?</t>
  </si>
  <si>
    <t>Other Basic Services</t>
  </si>
  <si>
    <t>Basic Services Subtotal</t>
  </si>
  <si>
    <t>If Heat Pump only, please proceed to "Heat Pump Projects" section</t>
  </si>
  <si>
    <t>Reimbursable Services</t>
  </si>
  <si>
    <t>Construction testing</t>
  </si>
  <si>
    <t xml:space="preserve">Roof Projects (if applicable): </t>
  </si>
  <si>
    <t>Printing (over minimum)</t>
  </si>
  <si>
    <t>Other Reimbursable Costs</t>
  </si>
  <si>
    <t>Hazardous Materials</t>
  </si>
  <si>
    <t>R1.</t>
  </si>
  <si>
    <t>Please list all roof sections, with relevant square footage, age, and proposed roof system type:</t>
  </si>
  <si>
    <t>Geotech &amp; Geo-Env.</t>
  </si>
  <si>
    <t>Section</t>
  </si>
  <si>
    <t>Section Name</t>
  </si>
  <si>
    <t>Square Footage</t>
  </si>
  <si>
    <t>Section Age (Years)</t>
  </si>
  <si>
    <t xml:space="preserve">Proposed Roof System Type </t>
  </si>
  <si>
    <t>Site Survey</t>
  </si>
  <si>
    <t>Section 1</t>
  </si>
  <si>
    <t>Wetlands</t>
  </si>
  <si>
    <t>Section 2</t>
  </si>
  <si>
    <t>Traffic Studies</t>
  </si>
  <si>
    <t>Section 3</t>
  </si>
  <si>
    <t>Architectural/Engineering Subtotal</t>
  </si>
  <si>
    <t>Section 4</t>
  </si>
  <si>
    <t>CM &amp; Risk Preconstruction  Services</t>
  </si>
  <si>
    <t>Section 5</t>
  </si>
  <si>
    <t>Pre-Construction Services</t>
  </si>
  <si>
    <t>Section 6</t>
  </si>
  <si>
    <t>Site Acquisition</t>
  </si>
  <si>
    <t>Section 7</t>
  </si>
  <si>
    <t>Land/Building Purchase</t>
  </si>
  <si>
    <t>Appraisal Fees</t>
  </si>
  <si>
    <t>Recording fees</t>
  </si>
  <si>
    <t>R2.</t>
  </si>
  <si>
    <t xml:space="preserve">Does the building include any additions? </t>
  </si>
  <si>
    <t>Site Acquisition Subtotal</t>
  </si>
  <si>
    <t>Construction Costs</t>
  </si>
  <si>
    <t>R3.</t>
  </si>
  <si>
    <t>Does the scope of work include adding or replacing any rooftop HVAC equipment?</t>
  </si>
  <si>
    <t>Construction Budget</t>
  </si>
  <si>
    <t>GMP  Fee</t>
  </si>
  <si>
    <t>R4.</t>
  </si>
  <si>
    <t>Does the scope of work include the temporary removal and reinstallation of rooftop HVAC equipment?</t>
  </si>
  <si>
    <t>GMP  Insurance</t>
  </si>
  <si>
    <t>GMP  Contingency</t>
  </si>
  <si>
    <t>R5.</t>
  </si>
  <si>
    <t xml:space="preserve">Does the scope of work include the replacement of windows due to the roof replacement? </t>
  </si>
  <si>
    <t>Division 1 - General Requirements</t>
  </si>
  <si>
    <t>Division 2 - Existing Conditions</t>
  </si>
  <si>
    <t>R6.</t>
  </si>
  <si>
    <t xml:space="preserve">Does the scope of work include any skylights? </t>
  </si>
  <si>
    <t>Division 3 - Concrete</t>
  </si>
  <si>
    <t>Division 4 - Masonry</t>
  </si>
  <si>
    <t>R7.</t>
  </si>
  <si>
    <t xml:space="preserve">Does the scope of work include any copper flashings and/or gutters? </t>
  </si>
  <si>
    <t>Division 5 - Metals</t>
  </si>
  <si>
    <t>Division 6 - Woods, Plastics and Composites</t>
  </si>
  <si>
    <t>R8.</t>
  </si>
  <si>
    <t xml:space="preserve">Does the scope of work include any site work associated with sub-grade roof drainage? </t>
  </si>
  <si>
    <t>Division 7 - Thermal and Moisture Protection</t>
  </si>
  <si>
    <t>Division 8 - Openings</t>
  </si>
  <si>
    <t>R9.</t>
  </si>
  <si>
    <t xml:space="preserve">Does the scope of work include costs to make roof solar-ready? </t>
  </si>
  <si>
    <t>Division 9 - Finishes</t>
  </si>
  <si>
    <t>Division 10 - Specialties</t>
  </si>
  <si>
    <t>R10.</t>
  </si>
  <si>
    <t>Does the school have district-owned PV panels, leased panels, or no panels?</t>
  </si>
  <si>
    <t>Division 11 - Equipment</t>
  </si>
  <si>
    <t>Division 12 - Furnishings</t>
  </si>
  <si>
    <t>R11.</t>
  </si>
  <si>
    <t xml:space="preserve">Does the scope include purchase of PV panels? </t>
  </si>
  <si>
    <t>Division 13 - Special Construction</t>
  </si>
  <si>
    <t>Division 14 - Conveying Systems</t>
  </si>
  <si>
    <t>R12.</t>
  </si>
  <si>
    <t xml:space="preserve">Does the scope include installation of PV panels? </t>
  </si>
  <si>
    <t>Division 21 - Fire Suppression</t>
  </si>
  <si>
    <t>Division 22 - Plumbing</t>
  </si>
  <si>
    <t>Division 23 - HVAC</t>
  </si>
  <si>
    <t xml:space="preserve">Heat Pump Projects: </t>
  </si>
  <si>
    <t>Division 25 - Integrated Automation</t>
  </si>
  <si>
    <r>
      <t>three (3) or more design options and their relative feasibility and cost,</t>
    </r>
    <r>
      <rPr>
        <b/>
        <sz val="12"/>
        <color rgb="FF000000"/>
        <rFont val="Aptos"/>
        <family val="2"/>
        <charset val="1"/>
      </rPr>
      <t> including life cycle cost analysis</t>
    </r>
  </si>
  <si>
    <t>Division 26 - Electrical</t>
  </si>
  <si>
    <t>Division 27 - Communications</t>
  </si>
  <si>
    <t>Division 28 - Electronic Safety and Security</t>
  </si>
  <si>
    <t>HP.1</t>
  </si>
  <si>
    <t>Does the SD submittal include the full project narrative?</t>
  </si>
  <si>
    <t>Division 31 - Earthwork</t>
  </si>
  <si>
    <t>Division 32 - Exterior Improvements</t>
  </si>
  <si>
    <t>HP.2</t>
  </si>
  <si>
    <r>
      <rPr>
        <sz val="10"/>
        <color rgb="FF000000"/>
        <rFont val="Arial"/>
        <family val="2"/>
      </rPr>
      <t xml:space="preserve">Does the SD submittal include a </t>
    </r>
    <r>
      <rPr>
        <u/>
        <sz val="10"/>
        <color rgb="FF000000"/>
        <rFont val="Arial"/>
        <family val="2"/>
      </rPr>
      <t>complete</t>
    </r>
    <r>
      <rPr>
        <sz val="10"/>
        <color rgb="FF000000"/>
        <rFont val="Arial"/>
        <family val="2"/>
      </rPr>
      <t xml:space="preserve"> preliminary evaluation of 3 or more proposed solutions? This evaluation should include each option's design, relative feasibility and cost, and a life cycle cost analysis.</t>
    </r>
  </si>
  <si>
    <t>Division 33 - Utilities</t>
  </si>
  <si>
    <t>Alternates</t>
  </si>
  <si>
    <t>HP.3</t>
  </si>
  <si>
    <r>
      <t xml:space="preserve">Does the SD submittal include </t>
    </r>
    <r>
      <rPr>
        <u/>
        <sz val="10"/>
        <rFont val="Arial"/>
        <family val="2"/>
      </rPr>
      <t>complete</t>
    </r>
    <r>
      <rPr>
        <sz val="10"/>
        <rFont val="Arial"/>
        <family val="2"/>
      </rPr>
      <t xml:space="preserve"> preliminary evaluations of a Ground Source, an Air Source, and a Hybrid Ground and Air Source system?</t>
    </r>
  </si>
  <si>
    <t>Alternates Included in the Total Project Budget</t>
  </si>
  <si>
    <t>Alternates Excluded from the Total Project Budget</t>
  </si>
  <si>
    <t>HP.4</t>
  </si>
  <si>
    <t>Do all of the three (3) preliminary options provide a minimum of 85% of cumulative operating / heating hours?</t>
  </si>
  <si>
    <r>
      <t>Alternates Subtotal</t>
    </r>
    <r>
      <rPr>
        <b/>
        <vertAlign val="superscript"/>
        <sz val="12"/>
        <rFont val="Arial"/>
        <family val="2"/>
      </rPr>
      <t>3</t>
    </r>
  </si>
  <si>
    <t>Miscellaneous Project Costs</t>
  </si>
  <si>
    <t>HP.5</t>
  </si>
  <si>
    <t>Does the submittal include a complete preferred solution that includes a written narrative of the basic systems, description of the preferred solution, and life cycle cost evaluation?</t>
  </si>
  <si>
    <t>Utility company Fees</t>
  </si>
  <si>
    <t>Testing Services</t>
  </si>
  <si>
    <t>HP.6</t>
  </si>
  <si>
    <t>Does the preferred solution/design include a connection to an existing fossil fuel system or boilers?</t>
  </si>
  <si>
    <t>Swing Space/Modulars</t>
  </si>
  <si>
    <t>Other Project Costs (Mailing &amp; Moving)</t>
  </si>
  <si>
    <t>HP.7</t>
  </si>
  <si>
    <t>Was a test bore completed for a thermal conductivity test?</t>
  </si>
  <si>
    <t>Misc. Project Costs Subtotal</t>
  </si>
  <si>
    <t>Furnishings and Equipment</t>
  </si>
  <si>
    <t>HP.8</t>
  </si>
  <si>
    <t>Will the preferred solution result in mechanical heating, cooling, and ventilation in all classrooms at a minimum?</t>
  </si>
  <si>
    <t>Furnishings</t>
  </si>
  <si>
    <t>Equipment</t>
  </si>
  <si>
    <t>Computer Equipment</t>
  </si>
  <si>
    <t>Heat Pump Type</t>
  </si>
  <si>
    <t>Number of SF per proposed wells at SD</t>
  </si>
  <si>
    <t>Closed / Open Loop</t>
  </si>
  <si>
    <t># of Wells at SD</t>
  </si>
  <si>
    <t>Well Depth (ft) at SD</t>
  </si>
  <si>
    <t>Heating/Cooling Load (BTUs/sf)</t>
  </si>
  <si>
    <t>Building Area (e.g., classrooms, gymnasium, cafeteria)</t>
  </si>
  <si>
    <t>Cost per well at SD</t>
  </si>
  <si>
    <t>Summary of External Mechanicals 
(except wellfield)</t>
  </si>
  <si>
    <t>FF&amp;E Subtotal</t>
  </si>
  <si>
    <t>Project Budget</t>
  </si>
  <si>
    <t>Board Authorization</t>
  </si>
  <si>
    <r>
      <t>This document was prepared by the Owner's Project Manager (</t>
    </r>
    <r>
      <rPr>
        <sz val="7.5"/>
        <color rgb="FFFF0000"/>
        <rFont val="Arial"/>
        <family val="2"/>
      </rPr>
      <t>OPM Firm</t>
    </r>
    <r>
      <rPr>
        <sz val="7.5"/>
        <rFont val="Arial"/>
        <family val="2"/>
      </rPr>
      <t>) based on preliminary information and estimates drafted by the OPM Firm and Designer (</t>
    </r>
    <r>
      <rPr>
        <sz val="7.5"/>
        <color rgb="FFFF0000"/>
        <rFont val="Arial"/>
        <family val="2"/>
      </rPr>
      <t>Design Firm</t>
    </r>
    <r>
      <rPr>
        <sz val="7.5"/>
        <rFont val="Arial"/>
        <family val="2"/>
      </rPr>
      <t>) of the (</t>
    </r>
    <r>
      <rPr>
        <sz val="7.5"/>
        <color rgb="FFFF0000"/>
        <rFont val="Arial"/>
        <family val="2"/>
      </rPr>
      <t>District</t>
    </r>
    <r>
      <rPr>
        <sz val="7.5"/>
        <rFont val="Arial"/>
        <family val="2"/>
      </rPr>
      <t>) for the (</t>
    </r>
    <r>
      <rPr>
        <sz val="7.5"/>
        <color rgb="FFFF0000"/>
        <rFont val="Arial"/>
        <family val="2"/>
      </rPr>
      <t>School</t>
    </r>
    <r>
      <rPr>
        <sz val="7.5"/>
        <rFont val="Arial"/>
        <family val="2"/>
      </rPr>
      <t xml:space="preserve">) project. Based on this preliminary draft and the information provided in it, certain budget, cost and scope items may be determined to be ineligible for reimbursement. However, the MSBA's initial draft does not contain a final, exhaustive list of all budget, cost and scope items which may be ineligible for reimbursement by the MSBA. Nor is it intended to be a final determination of which budget, cost and scope items may be eligible for reimbursement by the MSBA. All project budget, cost and scope items shall be subject to review and audit by the Authority, and the Authority shall determine, in its sole discretion, whether any such budget, cost and scope items are eligible for reimbursement. The MSBA may determine that certain additional budget, cost and scope items are ineligible for reimbursement.
1. The estimated maximum facilities grant established for the Project Funding Agreement does not include any potentially eligible contingency funds and is subject to review and audit by the MSBA. At the time of PFA Bid Amendment, the Estimated Maximum Facilities Grant and the Maximum Total Facilities Grant will be adjusted to account for any budget revision requests submitted and approved by the MSBA at the time of establishing the Amendment.
2. Pursuant to Section 3.23 of the Project Funding Agreement and the applicable policies and guidelines of the Authority, any project costs associated with the reallocation or transfer of funds from either the Owner's contingency or the Construction contingency to other budget line items shall be subject to review by the Authority to determine whether any such costs are eligible for reimbursement by the Authority.  All costs are subject to review and audit by the MSBA.
3. Contingency funds are to be determined by the District with their consultants, however eligibility is capped. Construction Contingency is capped at 5% of the estimated eligible construction cost and Owner's contingency is capped at 0.5% of the estimated eligible construction cost. Reimbursable soft costs are capped at 20% of the estimated eligible construction budget. If the District exceeds their reimbursable soft cost cap, the exclusion will first be applied to the 0.5% eligible Owner's Contingency until the exclusion has been exhausted or the eligible Owner's Contingency is $0.                                       
</t>
    </r>
    <r>
      <rPr>
        <sz val="7.5"/>
        <color rgb="FFFF0000"/>
        <rFont val="Arial"/>
        <family val="2"/>
      </rPr>
      <t xml:space="preserve">
</t>
    </r>
    <r>
      <rPr>
        <sz val="7.5"/>
        <rFont val="Arial"/>
        <family val="2"/>
      </rPr>
      <t xml:space="preserve">4.The Alternate Subtotal budget line represents the scope of work that the District may bid as an alternate to the construction contract.  When an alternate increases project scope (an "add" alternate), the amount of the alternate is not included within the Construction Budget.  By contrast, when an alternate decreases project scope (a "deduct" alternate), the amount is included within the Construction Budget.  </t>
    </r>
  </si>
  <si>
    <t>Project Budget (excluding Contingencies)</t>
  </si>
  <si>
    <t>Scope Items Excluded or Otherwise Ineligible</t>
  </si>
  <si>
    <t>Third Party Funding (Ineligible)</t>
  </si>
  <si>
    <r>
      <t>Basis of Estimated Total Facilities Grant</t>
    </r>
    <r>
      <rPr>
        <vertAlign val="superscript"/>
        <sz val="12"/>
        <rFont val="Arial"/>
        <family val="2"/>
      </rPr>
      <t>1, 4</t>
    </r>
  </si>
  <si>
    <t>Reimbursement Rate</t>
  </si>
  <si>
    <r>
      <t>Estimated Maximum Total Facilities Grant</t>
    </r>
    <r>
      <rPr>
        <vertAlign val="superscript"/>
        <sz val="12"/>
        <rFont val="Arial"/>
        <family val="2"/>
      </rPr>
      <t>1</t>
    </r>
  </si>
  <si>
    <r>
      <t>Total Construction Contingency</t>
    </r>
    <r>
      <rPr>
        <vertAlign val="superscript"/>
        <sz val="12"/>
        <rFont val="Arial"/>
        <family val="2"/>
      </rPr>
      <t>2, 3</t>
    </r>
  </si>
  <si>
    <r>
      <t>Ineligible Construction Contingency</t>
    </r>
    <r>
      <rPr>
        <vertAlign val="superscript"/>
        <sz val="12"/>
        <color rgb="FF000000"/>
        <rFont val="Arial"/>
        <family val="2"/>
      </rPr>
      <t>2, 3</t>
    </r>
  </si>
  <si>
    <r>
      <t>Potentially Eligible Construction Contingency</t>
    </r>
    <r>
      <rPr>
        <vertAlign val="superscript"/>
        <sz val="12"/>
        <color rgb="FF000000"/>
        <rFont val="Arial"/>
        <family val="2"/>
      </rPr>
      <t>2, 3</t>
    </r>
  </si>
  <si>
    <r>
      <t>Total Owner's Contingency</t>
    </r>
    <r>
      <rPr>
        <vertAlign val="superscript"/>
        <sz val="12"/>
        <rFont val="Arial"/>
        <family val="2"/>
      </rPr>
      <t>2, 3</t>
    </r>
  </si>
  <si>
    <r>
      <t>Ineligible Owner's Contingency</t>
    </r>
    <r>
      <rPr>
        <vertAlign val="superscript"/>
        <sz val="12"/>
        <color rgb="FF000000"/>
        <rFont val="Arial"/>
        <family val="2"/>
      </rPr>
      <t>2, 3</t>
    </r>
  </si>
  <si>
    <r>
      <t>Potentially Eligible Owner's Contingency</t>
    </r>
    <r>
      <rPr>
        <vertAlign val="superscript"/>
        <sz val="12"/>
        <rFont val="Arial"/>
        <family val="2"/>
      </rPr>
      <t>2, 3</t>
    </r>
  </si>
  <si>
    <r>
      <t>Total Construction and Owner's Contingency</t>
    </r>
    <r>
      <rPr>
        <vertAlign val="superscript"/>
        <sz val="12"/>
        <rFont val="Arial"/>
        <family val="2"/>
      </rPr>
      <t>2, 3</t>
    </r>
  </si>
  <si>
    <r>
      <t>Total Ineligible Contingency</t>
    </r>
    <r>
      <rPr>
        <vertAlign val="superscript"/>
        <sz val="12"/>
        <rFont val="Arial"/>
        <family val="2"/>
      </rPr>
      <t>2, 3</t>
    </r>
  </si>
  <si>
    <r>
      <t>Total Potentially Eligible Contingency</t>
    </r>
    <r>
      <rPr>
        <vertAlign val="superscript"/>
        <sz val="12"/>
        <rFont val="Arial"/>
        <family val="2"/>
      </rPr>
      <t>2, 3</t>
    </r>
  </si>
  <si>
    <r>
      <t>Potential Additional Contingency Grant Funds</t>
    </r>
    <r>
      <rPr>
        <vertAlign val="superscript"/>
        <sz val="12"/>
        <rFont val="Arial"/>
        <family val="2"/>
      </rPr>
      <t>2</t>
    </r>
  </si>
  <si>
    <t>Maximum Total Facilities Grant</t>
  </si>
  <si>
    <t>Total Project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</si>
</sst>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quot;#,##0"/>
    <numFmt numFmtId="165" formatCode="&quot;$&quot;#,##0.00"/>
    <numFmt numFmtId="166" formatCode="_(* #,##0_);_(* \(#,##0\);_(* &quot;-&quot;??_);_(@_)"/>
  </numFmts>
  <fonts count="32" x14ac:knownFonts="1">
    <font>
      <sz val="10"/>
      <name val="Arial"/>
    </font>
    <font>
      <sz val="10"/>
      <name val="Arial"/>
      <family val="2"/>
    </font>
    <font>
      <b/>
      <sz val="10"/>
      <name val="Arial"/>
      <family val="2"/>
    </font>
    <font>
      <i/>
      <sz val="10"/>
      <name val="Arial"/>
      <family val="2"/>
    </font>
    <font>
      <sz val="8"/>
      <name val="Arial"/>
      <family val="2"/>
    </font>
    <font>
      <b/>
      <sz val="14"/>
      <name val="Arial"/>
      <family val="2"/>
    </font>
    <font>
      <b/>
      <sz val="12"/>
      <name val="Arial"/>
      <family val="2"/>
    </font>
    <font>
      <sz val="12"/>
      <name val="Tahoma"/>
      <family val="2"/>
    </font>
    <font>
      <sz val="12"/>
      <name val="Arial"/>
      <family val="2"/>
    </font>
    <font>
      <b/>
      <i/>
      <sz val="12"/>
      <name val="Arial"/>
      <family val="2"/>
    </font>
    <font>
      <b/>
      <i/>
      <sz val="12"/>
      <name val="Tahoma"/>
      <family val="2"/>
    </font>
    <font>
      <sz val="10"/>
      <name val="Arial"/>
      <family val="2"/>
    </font>
    <font>
      <b/>
      <sz val="11"/>
      <name val="Arial"/>
      <family val="2"/>
    </font>
    <font>
      <sz val="10"/>
      <color indexed="10"/>
      <name val="Arial"/>
      <family val="2"/>
    </font>
    <font>
      <b/>
      <vertAlign val="superscript"/>
      <sz val="10"/>
      <name val="Arial"/>
      <family val="2"/>
    </font>
    <font>
      <vertAlign val="superscript"/>
      <sz val="12"/>
      <name val="Arial"/>
      <family val="2"/>
    </font>
    <font>
      <b/>
      <vertAlign val="superscript"/>
      <sz val="12"/>
      <name val="Arial"/>
      <family val="2"/>
    </font>
    <font>
      <b/>
      <sz val="8"/>
      <name val="Arial"/>
      <family val="2"/>
    </font>
    <font>
      <sz val="10"/>
      <color rgb="FFFF0000"/>
      <name val="Arial"/>
      <family val="2"/>
    </font>
    <font>
      <sz val="12"/>
      <color rgb="FF000000"/>
      <name val="Arial"/>
      <family val="2"/>
    </font>
    <font>
      <vertAlign val="superscript"/>
      <sz val="12"/>
      <color rgb="FF000000"/>
      <name val="Arial"/>
      <family val="2"/>
    </font>
    <font>
      <sz val="7.5"/>
      <name val="Arial"/>
      <family val="2"/>
    </font>
    <font>
      <sz val="7.5"/>
      <color rgb="FFFF0000"/>
      <name val="Arial"/>
      <family val="2"/>
    </font>
    <font>
      <b/>
      <sz val="10"/>
      <color rgb="FFFF0000"/>
      <name val="Arial"/>
      <family val="2"/>
    </font>
    <font>
      <sz val="8"/>
      <color rgb="FFFF0000"/>
      <name val="Arial"/>
      <family val="2"/>
    </font>
    <font>
      <sz val="11"/>
      <name val="Arial"/>
      <family val="2"/>
    </font>
    <font>
      <b/>
      <sz val="14"/>
      <color rgb="FFFF0000"/>
      <name val="Arial"/>
      <family val="2"/>
    </font>
    <font>
      <u/>
      <sz val="10"/>
      <name val="Arial"/>
      <family val="2"/>
    </font>
    <font>
      <b/>
      <sz val="12"/>
      <color rgb="FF000000"/>
      <name val="Aptos"/>
      <family val="2"/>
      <charset val="1"/>
    </font>
    <font>
      <sz val="12"/>
      <color rgb="FF000000"/>
      <name val="Aptos"/>
      <family val="2"/>
      <charset val="1"/>
    </font>
    <font>
      <sz val="10"/>
      <color rgb="FF000000"/>
      <name val="Arial"/>
      <family val="2"/>
    </font>
    <font>
      <u/>
      <sz val="10"/>
      <color rgb="FF000000"/>
      <name val="Arial"/>
      <family val="2"/>
    </font>
  </fonts>
  <fills count="10">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6"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43" fontId="1" fillId="0" borderId="0" applyFont="0" applyFill="0" applyBorder="0" applyAlignment="0" applyProtection="0"/>
    <xf numFmtId="43" fontId="11" fillId="0" borderId="0" applyFont="0" applyFill="0" applyBorder="0" applyAlignment="0" applyProtection="0"/>
    <xf numFmtId="0" fontId="1" fillId="0" borderId="0"/>
    <xf numFmtId="9" fontId="1" fillId="0" borderId="0" applyFont="0" applyFill="0" applyBorder="0" applyAlignment="0" applyProtection="0"/>
    <xf numFmtId="9" fontId="11" fillId="0" borderId="0" applyFont="0" applyFill="0" applyBorder="0" applyAlignment="0" applyProtection="0"/>
  </cellStyleXfs>
  <cellXfs count="218">
    <xf numFmtId="0" fontId="0" fillId="0" borderId="0" xfId="0"/>
    <xf numFmtId="0" fontId="0" fillId="0" borderId="0" xfId="0" applyAlignment="1">
      <alignment vertical="center"/>
    </xf>
    <xf numFmtId="164" fontId="0" fillId="0" borderId="0" xfId="0" applyNumberFormat="1"/>
    <xf numFmtId="3" fontId="0" fillId="0" borderId="0" xfId="0" applyNumberFormat="1"/>
    <xf numFmtId="0" fontId="0" fillId="0" borderId="0" xfId="0" applyAlignment="1">
      <alignment horizontal="right"/>
    </xf>
    <xf numFmtId="0" fontId="0" fillId="0" borderId="0" xfId="0" applyAlignment="1">
      <alignment horizontal="left"/>
    </xf>
    <xf numFmtId="0" fontId="2" fillId="0" borderId="0" xfId="0" applyFont="1"/>
    <xf numFmtId="0" fontId="2" fillId="0" borderId="2" xfId="0" applyFont="1" applyBorder="1" applyAlignment="1">
      <alignment horizontal="center" wrapText="1"/>
    </xf>
    <xf numFmtId="0" fontId="2" fillId="0" borderId="3" xfId="0" applyFont="1" applyBorder="1" applyAlignment="1">
      <alignment horizontal="center" wrapText="1"/>
    </xf>
    <xf numFmtId="0" fontId="7" fillId="0" borderId="0" xfId="0" applyFont="1" applyAlignment="1">
      <alignment horizontal="right" vertical="center"/>
    </xf>
    <xf numFmtId="164" fontId="10" fillId="0" borderId="0" xfId="0" applyNumberFormat="1" applyFont="1" applyAlignment="1">
      <alignment vertical="center"/>
    </xf>
    <xf numFmtId="0" fontId="2" fillId="0" borderId="6" xfId="0" applyFont="1" applyBorder="1" applyAlignment="1">
      <alignment wrapText="1"/>
    </xf>
    <xf numFmtId="0" fontId="3" fillId="0" borderId="6" xfId="0" applyFont="1" applyBorder="1" applyAlignment="1">
      <alignment horizontal="left"/>
    </xf>
    <xf numFmtId="0" fontId="6" fillId="0" borderId="6" xfId="0" applyFont="1" applyBorder="1" applyAlignment="1">
      <alignment wrapText="1"/>
    </xf>
    <xf numFmtId="0" fontId="3" fillId="0" borderId="6" xfId="0" applyFont="1" applyBorder="1" applyAlignment="1">
      <alignment wrapText="1"/>
    </xf>
    <xf numFmtId="0" fontId="2" fillId="2" borderId="6" xfId="0" applyFont="1" applyFill="1" applyBorder="1" applyAlignment="1">
      <alignment wrapText="1"/>
    </xf>
    <xf numFmtId="0" fontId="0" fillId="2" borderId="6" xfId="0" applyFill="1" applyBorder="1" applyAlignment="1">
      <alignment horizontal="left"/>
    </xf>
    <xf numFmtId="0" fontId="0" fillId="0" borderId="6" xfId="0" applyBorder="1" applyAlignment="1">
      <alignment horizontal="left"/>
    </xf>
    <xf numFmtId="0" fontId="6" fillId="0" borderId="6" xfId="0" applyFont="1" applyBorder="1" applyAlignment="1">
      <alignment horizontal="left"/>
    </xf>
    <xf numFmtId="0" fontId="6" fillId="2" borderId="6" xfId="0" applyFont="1" applyFill="1" applyBorder="1" applyAlignment="1">
      <alignment horizontal="left"/>
    </xf>
    <xf numFmtId="0" fontId="1" fillId="0" borderId="6" xfId="0" applyFont="1" applyBorder="1" applyAlignment="1">
      <alignment horizontal="left"/>
    </xf>
    <xf numFmtId="0" fontId="3" fillId="2" borderId="6" xfId="0" applyFont="1" applyFill="1" applyBorder="1" applyAlignment="1">
      <alignment horizontal="left"/>
    </xf>
    <xf numFmtId="0" fontId="2" fillId="0" borderId="6" xfId="0" applyFont="1" applyBorder="1" applyAlignment="1">
      <alignment horizontal="left"/>
    </xf>
    <xf numFmtId="0" fontId="6" fillId="0" borderId="7" xfId="0" applyFont="1" applyBorder="1"/>
    <xf numFmtId="164" fontId="2" fillId="2" borderId="1" xfId="0" applyNumberFormat="1" applyFont="1" applyFill="1" applyBorder="1" applyAlignment="1">
      <alignment horizontal="right"/>
    </xf>
    <xf numFmtId="0" fontId="0" fillId="2" borderId="1" xfId="0" applyFill="1" applyBorder="1" applyAlignment="1">
      <alignment horizontal="right"/>
    </xf>
    <xf numFmtId="0" fontId="5" fillId="0" borderId="0" xfId="0" applyFont="1" applyAlignment="1">
      <alignment horizontal="right" vertical="center"/>
    </xf>
    <xf numFmtId="0" fontId="5" fillId="0" borderId="0" xfId="0" applyFont="1" applyAlignment="1">
      <alignment horizontal="right" vertical="center" wrapText="1"/>
    </xf>
    <xf numFmtId="0" fontId="3" fillId="0" borderId="8" xfId="0" applyFont="1" applyBorder="1" applyAlignment="1">
      <alignment horizontal="left"/>
    </xf>
    <xf numFmtId="0" fontId="3" fillId="0" borderId="8" xfId="0" applyFont="1" applyBorder="1" applyAlignment="1">
      <alignment wrapText="1"/>
    </xf>
    <xf numFmtId="14" fontId="6" fillId="0" borderId="0" xfId="0" applyNumberFormat="1" applyFont="1" applyAlignment="1">
      <alignment horizontal="right" vertical="center"/>
    </xf>
    <xf numFmtId="164" fontId="2" fillId="0" borderId="10" xfId="0" applyNumberFormat="1" applyFont="1" applyBorder="1" applyAlignment="1">
      <alignment horizontal="center" wrapText="1"/>
    </xf>
    <xf numFmtId="164" fontId="13" fillId="2" borderId="4" xfId="0" applyNumberFormat="1" applyFont="1" applyFill="1" applyBorder="1" applyAlignment="1">
      <alignment horizontal="right" wrapText="1"/>
    </xf>
    <xf numFmtId="164" fontId="9" fillId="0" borderId="0" xfId="0" applyNumberFormat="1" applyFont="1" applyAlignment="1">
      <alignment horizontal="left" vertical="center"/>
    </xf>
    <xf numFmtId="0" fontId="2" fillId="0" borderId="11" xfId="0" applyFont="1" applyBorder="1" applyAlignment="1">
      <alignment horizontal="center" wrapText="1"/>
    </xf>
    <xf numFmtId="164" fontId="9" fillId="0" borderId="0" xfId="0" applyNumberFormat="1" applyFont="1" applyAlignment="1">
      <alignment horizontal="right" vertical="center"/>
    </xf>
    <xf numFmtId="0" fontId="6" fillId="0" borderId="13" xfId="0" applyFont="1" applyBorder="1" applyAlignment="1">
      <alignment horizontal="centerContinuous" vertical="center"/>
    </xf>
    <xf numFmtId="164" fontId="8" fillId="0" borderId="14" xfId="0" applyNumberFormat="1" applyFont="1" applyBorder="1" applyAlignment="1">
      <alignment horizontal="centerContinuous" vertical="center"/>
    </xf>
    <xf numFmtId="164" fontId="8" fillId="0" borderId="0" xfId="0" applyNumberFormat="1" applyFont="1" applyAlignment="1">
      <alignment horizontal="right" vertical="center"/>
    </xf>
    <xf numFmtId="0" fontId="12" fillId="0" borderId="15" xfId="0" applyFont="1" applyBorder="1" applyAlignment="1">
      <alignment wrapText="1"/>
    </xf>
    <xf numFmtId="3" fontId="8" fillId="0" borderId="0" xfId="1" applyNumberFormat="1" applyFont="1" applyFill="1" applyBorder="1" applyAlignment="1">
      <alignment horizontal="right" vertical="center" indent="4"/>
    </xf>
    <xf numFmtId="0" fontId="6" fillId="0" borderId="0" xfId="0" applyFont="1"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top"/>
    </xf>
    <xf numFmtId="0" fontId="0" fillId="0" borderId="0" xfId="0" applyAlignment="1">
      <alignment vertical="top" wrapText="1"/>
    </xf>
    <xf numFmtId="0" fontId="2" fillId="0" borderId="0" xfId="0" applyFont="1" applyAlignment="1">
      <alignment vertical="top" wrapText="1"/>
    </xf>
    <xf numFmtId="164" fontId="2" fillId="3" borderId="4" xfId="0" applyNumberFormat="1" applyFont="1" applyFill="1" applyBorder="1"/>
    <xf numFmtId="0" fontId="2" fillId="2" borderId="8" xfId="0" applyFont="1" applyFill="1" applyBorder="1" applyAlignment="1">
      <alignment wrapText="1"/>
    </xf>
    <xf numFmtId="164" fontId="2" fillId="0" borderId="0" xfId="0" applyNumberFormat="1" applyFont="1"/>
    <xf numFmtId="0" fontId="8" fillId="0" borderId="0" xfId="0" applyFont="1" applyAlignment="1">
      <alignment horizontal="left" vertical="center"/>
    </xf>
    <xf numFmtId="0" fontId="8" fillId="0" borderId="0" xfId="0" applyFont="1" applyAlignment="1">
      <alignment horizontal="right" vertical="center"/>
    </xf>
    <xf numFmtId="164" fontId="8" fillId="0" borderId="0" xfId="0" applyNumberFormat="1" applyFont="1" applyAlignment="1">
      <alignment vertical="center"/>
    </xf>
    <xf numFmtId="10" fontId="8" fillId="0" borderId="0" xfId="0" applyNumberFormat="1" applyFont="1" applyAlignment="1">
      <alignment vertical="center"/>
    </xf>
    <xf numFmtId="0" fontId="6" fillId="0" borderId="0" xfId="0" applyFont="1" applyAlignment="1">
      <alignment horizontal="centerContinuous" vertical="center"/>
    </xf>
    <xf numFmtId="0" fontId="8" fillId="0" borderId="8" xfId="0" applyFont="1" applyBorder="1" applyAlignment="1">
      <alignment horizontal="right" vertical="center"/>
    </xf>
    <xf numFmtId="0" fontId="8" fillId="0" borderId="15" xfId="0" applyFont="1" applyBorder="1" applyAlignment="1">
      <alignment horizontal="right" vertical="center"/>
    </xf>
    <xf numFmtId="164" fontId="8" fillId="0" borderId="0" xfId="0" applyNumberFormat="1" applyFont="1" applyAlignment="1">
      <alignment horizontal="right" vertical="center" indent="4"/>
    </xf>
    <xf numFmtId="0" fontId="6" fillId="0" borderId="21" xfId="0" applyFont="1" applyBorder="1" applyAlignment="1">
      <alignment horizontal="right" vertical="center"/>
    </xf>
    <xf numFmtId="164" fontId="6" fillId="0" borderId="21" xfId="0" applyNumberFormat="1" applyFont="1" applyBorder="1" applyAlignment="1">
      <alignment vertical="center"/>
    </xf>
    <xf numFmtId="0" fontId="18" fillId="0" borderId="0" xfId="0" applyFont="1"/>
    <xf numFmtId="4" fontId="4" fillId="0" borderId="0" xfId="0" applyNumberFormat="1" applyFont="1"/>
    <xf numFmtId="0" fontId="6" fillId="0" borderId="0" xfId="0" applyFont="1" applyAlignment="1">
      <alignment horizontal="right" vertical="center"/>
    </xf>
    <xf numFmtId="164" fontId="6" fillId="0" borderId="0" xfId="0" applyNumberFormat="1" applyFont="1" applyAlignment="1">
      <alignment vertical="center"/>
    </xf>
    <xf numFmtId="0" fontId="3" fillId="0" borderId="6" xfId="0" applyFont="1" applyBorder="1" applyAlignment="1">
      <alignment vertical="center" wrapText="1"/>
    </xf>
    <xf numFmtId="0" fontId="4" fillId="0" borderId="0" xfId="0" applyFont="1" applyAlignment="1">
      <alignment horizontal="left" vertical="top" wrapText="1"/>
    </xf>
    <xf numFmtId="0" fontId="6" fillId="0" borderId="0" xfId="0" applyFont="1" applyAlignment="1">
      <alignment horizontal="center" vertical="center"/>
    </xf>
    <xf numFmtId="0" fontId="8" fillId="0" borderId="19" xfId="0" applyFont="1" applyBorder="1" applyAlignment="1">
      <alignment horizontal="right" vertical="center"/>
    </xf>
    <xf numFmtId="0" fontId="2" fillId="0" borderId="0" xfId="0" applyFont="1" applyAlignment="1">
      <alignment horizontal="center" wrapText="1"/>
    </xf>
    <xf numFmtId="0" fontId="1" fillId="0" borderId="0" xfId="0" applyFont="1" applyAlignment="1">
      <alignment horizontal="center" wrapText="1"/>
    </xf>
    <xf numFmtId="164" fontId="1" fillId="0" borderId="0" xfId="0" applyNumberFormat="1" applyFont="1" applyAlignment="1">
      <alignment horizontal="right" wrapText="1"/>
    </xf>
    <xf numFmtId="164" fontId="1" fillId="0" borderId="0" xfId="0" applyNumberFormat="1" applyFont="1" applyAlignment="1">
      <alignment horizontal="right" vertical="center" wrapText="1"/>
    </xf>
    <xf numFmtId="0" fontId="1" fillId="0" borderId="0" xfId="0" applyFont="1"/>
    <xf numFmtId="164" fontId="1" fillId="0" borderId="22" xfId="0" applyNumberFormat="1" applyFont="1" applyBorder="1" applyAlignment="1">
      <alignment horizontal="right" wrapText="1"/>
    </xf>
    <xf numFmtId="0" fontId="1" fillId="0" borderId="22" xfId="0" applyFont="1" applyBorder="1"/>
    <xf numFmtId="164" fontId="13" fillId="0" borderId="0" xfId="0" applyNumberFormat="1" applyFont="1" applyAlignment="1">
      <alignment horizontal="right" wrapText="1"/>
    </xf>
    <xf numFmtId="164" fontId="6" fillId="0" borderId="0" xfId="0" applyNumberFormat="1" applyFont="1" applyAlignment="1">
      <alignment horizontal="right"/>
    </xf>
    <xf numFmtId="0" fontId="4" fillId="0" borderId="0" xfId="0" applyFont="1" applyAlignment="1">
      <alignment horizontal="left" vertical="center" wrapText="1"/>
    </xf>
    <xf numFmtId="0" fontId="1" fillId="0" borderId="0" xfId="0" applyFont="1" applyAlignment="1">
      <alignment vertical="top" wrapText="1"/>
    </xf>
    <xf numFmtId="164" fontId="1" fillId="2" borderId="5" xfId="0" applyNumberFormat="1" applyFont="1" applyFill="1" applyBorder="1" applyAlignment="1">
      <alignment horizontal="right" wrapText="1"/>
    </xf>
    <xf numFmtId="164" fontId="1" fillId="2" borderId="1" xfId="0" applyNumberFormat="1" applyFont="1" applyFill="1" applyBorder="1" applyAlignment="1">
      <alignment wrapText="1"/>
    </xf>
    <xf numFmtId="164" fontId="1" fillId="2" borderId="12" xfId="0" applyNumberFormat="1" applyFont="1" applyFill="1" applyBorder="1" applyAlignment="1">
      <alignment wrapText="1"/>
    </xf>
    <xf numFmtId="0" fontId="1" fillId="2" borderId="4" xfId="0" applyFont="1" applyFill="1" applyBorder="1" applyAlignment="1">
      <alignment horizontal="center" wrapText="1"/>
    </xf>
    <xf numFmtId="164" fontId="1" fillId="2" borderId="4" xfId="0" applyNumberFormat="1" applyFont="1" applyFill="1" applyBorder="1" applyAlignment="1">
      <alignment horizontal="right" wrapText="1"/>
    </xf>
    <xf numFmtId="164" fontId="1" fillId="2" borderId="1" xfId="0" applyNumberFormat="1" applyFont="1" applyFill="1" applyBorder="1" applyAlignment="1">
      <alignment horizontal="right"/>
    </xf>
    <xf numFmtId="164" fontId="1" fillId="5" borderId="1" xfId="0" applyNumberFormat="1" applyFont="1" applyFill="1" applyBorder="1" applyAlignment="1">
      <alignment horizontal="right" vertical="center"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horizontal="right" wrapText="1"/>
    </xf>
    <xf numFmtId="164" fontId="1" fillId="5" borderId="1" xfId="0" applyNumberFormat="1" applyFont="1" applyFill="1" applyBorder="1" applyAlignment="1">
      <alignment horizontal="right" wrapText="1"/>
    </xf>
    <xf numFmtId="164" fontId="1" fillId="2" borderId="4" xfId="0" applyNumberFormat="1" applyFont="1" applyFill="1" applyBorder="1" applyAlignment="1">
      <alignment horizontal="right" vertical="center" wrapText="1"/>
    </xf>
    <xf numFmtId="0" fontId="1" fillId="2" borderId="6" xfId="0" applyFont="1" applyFill="1" applyBorder="1" applyAlignment="1">
      <alignment wrapText="1"/>
    </xf>
    <xf numFmtId="0" fontId="1" fillId="2" borderId="1" xfId="0" applyFont="1" applyFill="1" applyBorder="1" applyAlignment="1">
      <alignment horizontal="right"/>
    </xf>
    <xf numFmtId="164" fontId="1" fillId="2" borderId="1" xfId="0" applyNumberFormat="1" applyFont="1" applyFill="1" applyBorder="1"/>
    <xf numFmtId="0" fontId="1" fillId="2" borderId="4" xfId="0" applyFont="1" applyFill="1" applyBorder="1"/>
    <xf numFmtId="0" fontId="1" fillId="0" borderId="6" xfId="0" applyFont="1" applyBorder="1" applyAlignment="1">
      <alignment wrapText="1"/>
    </xf>
    <xf numFmtId="164" fontId="1" fillId="0" borderId="6" xfId="0" applyNumberFormat="1" applyFont="1" applyBorder="1" applyAlignment="1">
      <alignment horizontal="left"/>
    </xf>
    <xf numFmtId="164" fontId="1" fillId="0" borderId="6" xfId="0" applyNumberFormat="1" applyFont="1" applyBorder="1" applyAlignment="1">
      <alignment horizontal="left" vertical="center"/>
    </xf>
    <xf numFmtId="164" fontId="17" fillId="0" borderId="0" xfId="0" applyNumberFormat="1" applyFont="1"/>
    <xf numFmtId="3" fontId="17" fillId="0" borderId="0" xfId="0" applyNumberFormat="1" applyFont="1"/>
    <xf numFmtId="165" fontId="17" fillId="0" borderId="0" xfId="0" applyNumberFormat="1" applyFont="1"/>
    <xf numFmtId="0" fontId="4" fillId="0" borderId="0" xfId="0" applyFont="1" applyAlignment="1">
      <alignment vertical="top" wrapText="1"/>
    </xf>
    <xf numFmtId="0" fontId="4" fillId="0" borderId="0" xfId="0" applyFont="1" applyAlignment="1">
      <alignment vertical="center" wrapText="1"/>
    </xf>
    <xf numFmtId="3" fontId="2" fillId="0" borderId="0" xfId="0" applyNumberFormat="1" applyFont="1"/>
    <xf numFmtId="165" fontId="2" fillId="0" borderId="0" xfId="0" applyNumberFormat="1" applyFont="1"/>
    <xf numFmtId="0" fontId="1" fillId="0" borderId="0" xfId="0" applyFont="1" applyAlignment="1">
      <alignment horizontal="left"/>
    </xf>
    <xf numFmtId="164" fontId="2" fillId="0" borderId="0" xfId="0" applyNumberFormat="1" applyFont="1" applyAlignment="1">
      <alignment horizontal="left"/>
    </xf>
    <xf numFmtId="164" fontId="1" fillId="0" borderId="0" xfId="0" applyNumberFormat="1" applyFont="1" applyAlignment="1">
      <alignment horizontal="left"/>
    </xf>
    <xf numFmtId="3" fontId="1" fillId="0" borderId="0" xfId="0" applyNumberFormat="1" applyFont="1"/>
    <xf numFmtId="165" fontId="1" fillId="0" borderId="0" xfId="0" applyNumberFormat="1" applyFont="1"/>
    <xf numFmtId="0" fontId="1" fillId="0" borderId="1" xfId="0" applyFont="1" applyBorder="1" applyAlignment="1">
      <alignment horizontal="left"/>
    </xf>
    <xf numFmtId="1" fontId="1" fillId="0" borderId="0" xfId="0" applyNumberFormat="1" applyFont="1" applyAlignment="1">
      <alignment horizontal="center" wrapText="1"/>
    </xf>
    <xf numFmtId="1" fontId="1" fillId="0" borderId="0" xfId="0" applyNumberFormat="1" applyFont="1" applyAlignment="1">
      <alignment horizontal="center"/>
    </xf>
    <xf numFmtId="0" fontId="19" fillId="0" borderId="8" xfId="0" applyFont="1" applyBorder="1" applyAlignment="1">
      <alignment horizontal="right" vertical="center"/>
    </xf>
    <xf numFmtId="0" fontId="1" fillId="0" borderId="0" xfId="0" applyFont="1" applyAlignment="1">
      <alignment vertical="center" wrapText="1"/>
    </xf>
    <xf numFmtId="164" fontId="23" fillId="0" borderId="0" xfId="0" applyNumberFormat="1" applyFont="1"/>
    <xf numFmtId="4" fontId="24" fillId="0" borderId="0" xfId="0" applyNumberFormat="1" applyFont="1"/>
    <xf numFmtId="164" fontId="18" fillId="0" borderId="0" xfId="0" applyNumberFormat="1" applyFont="1"/>
    <xf numFmtId="0" fontId="0" fillId="0" borderId="0" xfId="0" applyAlignment="1">
      <alignment horizontal="left" wrapText="1"/>
    </xf>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pplyProtection="1">
      <alignment horizontal="left"/>
      <protection locked="0"/>
    </xf>
    <xf numFmtId="166" fontId="1" fillId="0" borderId="1" xfId="1" applyNumberFormat="1" applyFont="1" applyBorder="1" applyAlignment="1" applyProtection="1">
      <alignment horizontal="left"/>
      <protection locked="0"/>
    </xf>
    <xf numFmtId="164" fontId="1" fillId="0" borderId="1" xfId="0" applyNumberFormat="1" applyFont="1" applyBorder="1" applyAlignment="1" applyProtection="1">
      <alignment horizontal="right" wrapText="1"/>
      <protection locked="0"/>
    </xf>
    <xf numFmtId="164" fontId="1" fillId="0" borderId="1" xfId="0" applyNumberFormat="1" applyFont="1" applyBorder="1" applyAlignment="1" applyProtection="1">
      <alignment wrapText="1"/>
      <protection locked="0"/>
    </xf>
    <xf numFmtId="164" fontId="1" fillId="0" borderId="9" xfId="0" applyNumberFormat="1" applyFont="1" applyBorder="1" applyAlignment="1" applyProtection="1">
      <alignment horizontal="right" wrapText="1"/>
      <protection locked="0"/>
    </xf>
    <xf numFmtId="164" fontId="1" fillId="0" borderId="1" xfId="0" applyNumberFormat="1" applyFont="1" applyBorder="1" applyAlignment="1" applyProtection="1">
      <alignment horizontal="right" vertical="center" wrapText="1"/>
      <protection locked="0"/>
    </xf>
    <xf numFmtId="164" fontId="1" fillId="0" borderId="1" xfId="0" applyNumberFormat="1" applyFont="1" applyBorder="1" applyAlignment="1" applyProtection="1">
      <alignment vertical="center" wrapText="1"/>
      <protection locked="0"/>
    </xf>
    <xf numFmtId="164" fontId="2" fillId="0" borderId="1" xfId="0" applyNumberFormat="1" applyFont="1" applyBorder="1" applyProtection="1">
      <protection locked="0"/>
    </xf>
    <xf numFmtId="164" fontId="1" fillId="0" borderId="1" xfId="0" applyNumberFormat="1" applyFont="1" applyBorder="1" applyProtection="1">
      <protection locked="0"/>
    </xf>
    <xf numFmtId="164" fontId="1" fillId="0" borderId="1" xfId="0" applyNumberFormat="1" applyFont="1" applyBorder="1" applyAlignment="1" applyProtection="1">
      <alignment horizontal="right"/>
      <protection locked="0"/>
    </xf>
    <xf numFmtId="10" fontId="8" fillId="6" borderId="4" xfId="4" applyNumberFormat="1" applyFont="1" applyFill="1" applyBorder="1" applyAlignment="1" applyProtection="1">
      <alignment vertical="center"/>
      <protection locked="0"/>
    </xf>
    <xf numFmtId="164" fontId="8" fillId="6" borderId="4" xfId="0" applyNumberFormat="1" applyFont="1" applyFill="1" applyBorder="1" applyAlignment="1" applyProtection="1">
      <alignment vertical="center"/>
      <protection locked="0"/>
    </xf>
    <xf numFmtId="165" fontId="1" fillId="0" borderId="23" xfId="0" applyNumberFormat="1" applyFont="1" applyBorder="1" applyProtection="1">
      <protection locked="0"/>
    </xf>
    <xf numFmtId="164" fontId="2" fillId="0" borderId="1" xfId="0" applyNumberFormat="1" applyFont="1" applyBorder="1"/>
    <xf numFmtId="164" fontId="2" fillId="3" borderId="1" xfId="0" applyNumberFormat="1" applyFont="1" applyFill="1" applyBorder="1" applyAlignment="1">
      <alignment horizontal="right"/>
    </xf>
    <xf numFmtId="164" fontId="2" fillId="3" borderId="1" xfId="0" applyNumberFormat="1" applyFont="1" applyFill="1" applyBorder="1"/>
    <xf numFmtId="164" fontId="2" fillId="3" borderId="16" xfId="0" applyNumberFormat="1" applyFont="1" applyFill="1" applyBorder="1"/>
    <xf numFmtId="164" fontId="2" fillId="3" borderId="12" xfId="0" applyNumberFormat="1" applyFont="1" applyFill="1" applyBorder="1" applyAlignment="1">
      <alignment horizontal="right"/>
    </xf>
    <xf numFmtId="164" fontId="2" fillId="4" borderId="1" xfId="0" applyNumberFormat="1" applyFont="1" applyFill="1" applyBorder="1" applyAlignment="1">
      <alignment horizontal="right"/>
    </xf>
    <xf numFmtId="164" fontId="1" fillId="3" borderId="12" xfId="0" applyNumberFormat="1" applyFont="1" applyFill="1" applyBorder="1" applyAlignment="1">
      <alignment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wrapText="1"/>
    </xf>
    <xf numFmtId="164" fontId="2" fillId="3" borderId="1" xfId="0" applyNumberFormat="1" applyFont="1" applyFill="1" applyBorder="1" applyAlignment="1">
      <alignment horizontal="right" vertical="center" wrapText="1"/>
    </xf>
    <xf numFmtId="164" fontId="1" fillId="3" borderId="12" xfId="0" applyNumberFormat="1" applyFont="1" applyFill="1" applyBorder="1" applyAlignment="1">
      <alignment vertical="center" wrapText="1"/>
    </xf>
    <xf numFmtId="164" fontId="1" fillId="2" borderId="12" xfId="0" applyNumberFormat="1" applyFont="1" applyFill="1" applyBorder="1"/>
    <xf numFmtId="164" fontId="2" fillId="2" borderId="12" xfId="0" applyNumberFormat="1" applyFont="1" applyFill="1" applyBorder="1"/>
    <xf numFmtId="0" fontId="6" fillId="0" borderId="0" xfId="0" applyFont="1" applyAlignment="1" applyProtection="1">
      <alignment vertical="center" wrapText="1"/>
      <protection locked="0"/>
    </xf>
    <xf numFmtId="164" fontId="8" fillId="8" borderId="4" xfId="0" applyNumberFormat="1" applyFont="1" applyFill="1" applyBorder="1" applyAlignment="1" applyProtection="1">
      <alignment vertical="center"/>
      <protection locked="0"/>
    </xf>
    <xf numFmtId="164" fontId="2" fillId="0" borderId="1" xfId="0" applyNumberFormat="1" applyFont="1" applyBorder="1" applyAlignment="1">
      <alignment horizontal="center" vertical="center"/>
    </xf>
    <xf numFmtId="165" fontId="2" fillId="0" borderId="23" xfId="0" applyNumberFormat="1" applyFont="1" applyBorder="1" applyAlignment="1">
      <alignment horizontal="center" vertical="center"/>
    </xf>
    <xf numFmtId="3" fontId="2" fillId="0" borderId="1" xfId="0" applyNumberFormat="1" applyFont="1" applyBorder="1" applyAlignment="1">
      <alignment horizontal="center" vertical="center"/>
    </xf>
    <xf numFmtId="164" fontId="8" fillId="7" borderId="4" xfId="0" applyNumberFormat="1" applyFont="1" applyFill="1" applyBorder="1" applyAlignment="1">
      <alignment vertical="center"/>
    </xf>
    <xf numFmtId="164" fontId="8" fillId="3" borderId="4" xfId="0" applyNumberFormat="1" applyFont="1" applyFill="1" applyBorder="1" applyAlignment="1">
      <alignment vertical="center"/>
    </xf>
    <xf numFmtId="10" fontId="8" fillId="7" borderId="4" xfId="4" applyNumberFormat="1" applyFont="1" applyFill="1" applyBorder="1" applyAlignment="1" applyProtection="1">
      <alignment vertical="center"/>
    </xf>
    <xf numFmtId="164" fontId="8" fillId="3" borderId="20" xfId="0" applyNumberFormat="1" applyFont="1" applyFill="1" applyBorder="1" applyAlignment="1">
      <alignment vertical="center"/>
    </xf>
    <xf numFmtId="164" fontId="6" fillId="3" borderId="17" xfId="0" applyNumberFormat="1" applyFont="1" applyFill="1" applyBorder="1" applyAlignment="1">
      <alignment horizontal="right"/>
    </xf>
    <xf numFmtId="164" fontId="6" fillId="3" borderId="18" xfId="0" applyNumberFormat="1" applyFont="1" applyFill="1" applyBorder="1" applyAlignment="1">
      <alignment horizontal="right"/>
    </xf>
    <xf numFmtId="164" fontId="8" fillId="0" borderId="4" xfId="0" applyNumberFormat="1" applyFont="1" applyBorder="1" applyAlignment="1" applyProtection="1">
      <alignment vertical="center"/>
      <protection locked="0"/>
    </xf>
    <xf numFmtId="14" fontId="6" fillId="0" borderId="0" xfId="0" applyNumberFormat="1" applyFont="1" applyAlignment="1" applyProtection="1">
      <alignment horizontal="right" vertical="center"/>
      <protection locked="0"/>
    </xf>
    <xf numFmtId="0" fontId="3" fillId="0" borderId="6" xfId="0" applyFont="1" applyBorder="1" applyAlignment="1" applyProtection="1">
      <alignment horizontal="left"/>
      <protection locked="0"/>
    </xf>
    <xf numFmtId="0" fontId="12" fillId="9" borderId="0" xfId="0" applyFont="1" applyFill="1"/>
    <xf numFmtId="0" fontId="25" fillId="9" borderId="0" xfId="0" applyFont="1" applyFill="1"/>
    <xf numFmtId="164" fontId="18" fillId="0" borderId="0" xfId="0" applyNumberFormat="1" applyFont="1" applyAlignment="1">
      <alignment vertical="top" wrapText="1"/>
    </xf>
    <xf numFmtId="0" fontId="29" fillId="0" borderId="0" xfId="0" applyFont="1"/>
    <xf numFmtId="0" fontId="1" fillId="0" borderId="1" xfId="0" applyFont="1" applyBorder="1" applyAlignment="1">
      <alignment horizontal="center" vertical="center"/>
    </xf>
    <xf numFmtId="0" fontId="1" fillId="0" borderId="1" xfId="0" applyFont="1" applyBorder="1" applyAlignment="1" applyProtection="1">
      <alignment horizontal="center" vertical="center"/>
      <protection locked="0"/>
    </xf>
    <xf numFmtId="0" fontId="0" fillId="0" borderId="1" xfId="0" applyBorder="1" applyAlignment="1">
      <alignment horizontal="center" vertical="center"/>
    </xf>
    <xf numFmtId="0" fontId="1" fillId="0" borderId="1"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vertical="center" wrapText="1"/>
    </xf>
    <xf numFmtId="1" fontId="1" fillId="0" borderId="29" xfId="0" applyNumberFormat="1" applyFont="1" applyBorder="1" applyAlignment="1">
      <alignment horizontal="center" vertical="center" wrapText="1"/>
    </xf>
    <xf numFmtId="1" fontId="1" fillId="0" borderId="9" xfId="0" applyNumberFormat="1" applyFont="1" applyBorder="1" applyAlignment="1">
      <alignment horizontal="center"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0" fillId="0" borderId="29"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2" fontId="21" fillId="0" borderId="0" xfId="0" applyNumberFormat="1" applyFont="1" applyAlignment="1">
      <alignment horizontal="left" vertical="top" wrapText="1"/>
    </xf>
    <xf numFmtId="0" fontId="0" fillId="0" borderId="1" xfId="0" applyBorder="1" applyAlignment="1">
      <alignment horizontal="center" vertical="center" wrapText="1"/>
    </xf>
    <xf numFmtId="0" fontId="0" fillId="0" borderId="29" xfId="0" applyBorder="1" applyAlignment="1">
      <alignment horizontal="center" vertical="center" wrapText="1"/>
    </xf>
    <xf numFmtId="0" fontId="0" fillId="0" borderId="9" xfId="0"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9" xfId="0" applyFont="1" applyBorder="1" applyAlignment="1">
      <alignment horizontal="center" vertical="center" wrapText="1"/>
    </xf>
    <xf numFmtId="0" fontId="1" fillId="7" borderId="0" xfId="0" applyFont="1" applyFill="1" applyAlignment="1">
      <alignment horizontal="left" wrapText="1"/>
    </xf>
    <xf numFmtId="0" fontId="0" fillId="7" borderId="0" xfId="0" applyFill="1" applyAlignment="1">
      <alignment horizontal="left" wrapText="1"/>
    </xf>
    <xf numFmtId="0" fontId="2" fillId="0" borderId="29"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164" fontId="2" fillId="0" borderId="29"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2" fillId="0" borderId="29" xfId="0" applyFont="1" applyBorder="1" applyAlignment="1">
      <alignment horizontal="center" vertical="center" wrapText="1"/>
    </xf>
    <xf numFmtId="0" fontId="2" fillId="0" borderId="9" xfId="0" applyFont="1" applyBorder="1" applyAlignment="1">
      <alignment horizontal="center" vertical="center" wrapText="1"/>
    </xf>
    <xf numFmtId="164" fontId="2" fillId="0" borderId="29"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1" fillId="0" borderId="29"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5" fillId="0" borderId="0" xfId="0" applyFont="1" applyAlignment="1">
      <alignment horizontal="left" vertical="top"/>
    </xf>
    <xf numFmtId="0" fontId="26" fillId="0" borderId="0" xfId="0" applyFont="1" applyAlignment="1">
      <alignment horizontal="left" vertical="top" wrapText="1"/>
    </xf>
    <xf numFmtId="0" fontId="1" fillId="0" borderId="1" xfId="0" applyFont="1" applyBorder="1" applyAlignment="1">
      <alignment horizontal="left" vertical="center"/>
    </xf>
    <xf numFmtId="0" fontId="1" fillId="0" borderId="29"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30" fillId="0" borderId="1" xfId="0" applyFont="1" applyBorder="1" applyAlignment="1">
      <alignment horizontal="left" vertical="center" wrapText="1"/>
    </xf>
    <xf numFmtId="0" fontId="1" fillId="0" borderId="22" xfId="0" applyFont="1" applyBorder="1" applyAlignment="1">
      <alignment horizontal="left" vertical="center" wrapText="1"/>
    </xf>
    <xf numFmtId="0" fontId="1" fillId="0" borderId="26" xfId="0" applyFont="1" applyBorder="1" applyAlignment="1">
      <alignment horizontal="left" vertical="center" wrapText="1"/>
    </xf>
    <xf numFmtId="1" fontId="1" fillId="0" borderId="30" xfId="0" applyNumberFormat="1" applyFont="1" applyBorder="1" applyAlignment="1">
      <alignment horizontal="center" vertical="center" wrapText="1"/>
    </xf>
    <xf numFmtId="0" fontId="1" fillId="0" borderId="30" xfId="0" applyFont="1" applyBorder="1" applyAlignment="1" applyProtection="1">
      <alignment horizontal="center" vertical="center"/>
      <protection locked="0"/>
    </xf>
    <xf numFmtId="0" fontId="26" fillId="0" borderId="0" xfId="0" applyFont="1" applyAlignment="1">
      <alignment horizontal="left" vertical="top"/>
    </xf>
  </cellXfs>
  <cellStyles count="6">
    <cellStyle name="Comma" xfId="1" builtinId="3"/>
    <cellStyle name="Comma 2" xfId="2" xr:uid="{00000000-0005-0000-0000-000001000000}"/>
    <cellStyle name="Normal" xfId="0" builtinId="0"/>
    <cellStyle name="Normal 2" xfId="3" xr:uid="{00000000-0005-0000-0000-000003000000}"/>
    <cellStyle name="Percent" xfId="4" builtinId="5"/>
    <cellStyle name="Percent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8"/>
  <sheetViews>
    <sheetView view="pageBreakPreview" topLeftCell="A12" zoomScaleNormal="100" zoomScaleSheetLayoutView="100" workbookViewId="0">
      <selection activeCell="B4" sqref="B4"/>
    </sheetView>
  </sheetViews>
  <sheetFormatPr defaultColWidth="9.109375" defaultRowHeight="13.2" x14ac:dyDescent="0.25"/>
  <cols>
    <col min="1" max="1" width="3.88671875" style="42" customWidth="1"/>
    <col min="2" max="2" width="92.44140625" style="1" customWidth="1"/>
    <col min="3" max="16384" width="9.109375" style="1"/>
  </cols>
  <sheetData>
    <row r="1" spans="1:2" ht="15.6" x14ac:dyDescent="0.25">
      <c r="A1" s="54" t="s">
        <v>0</v>
      </c>
      <c r="B1" s="54"/>
    </row>
    <row r="2" spans="1:2" ht="15.6" x14ac:dyDescent="0.25">
      <c r="A2" s="54"/>
      <c r="B2" s="66" t="s">
        <v>1</v>
      </c>
    </row>
    <row r="3" spans="1:2" ht="15.6" x14ac:dyDescent="0.25">
      <c r="A3" s="41" t="s">
        <v>2</v>
      </c>
    </row>
    <row r="4" spans="1:2" ht="132" x14ac:dyDescent="0.25">
      <c r="B4" s="113" t="s">
        <v>3</v>
      </c>
    </row>
    <row r="5" spans="1:2" ht="6" customHeight="1" x14ac:dyDescent="0.25">
      <c r="B5" s="43"/>
    </row>
    <row r="6" spans="1:2" ht="26.4" x14ac:dyDescent="0.25">
      <c r="B6" s="43" t="s">
        <v>4</v>
      </c>
    </row>
    <row r="7" spans="1:2" ht="6" customHeight="1" x14ac:dyDescent="0.25">
      <c r="B7" s="43"/>
    </row>
    <row r="8" spans="1:2" ht="39.6" x14ac:dyDescent="0.25">
      <c r="B8" s="43" t="s">
        <v>5</v>
      </c>
    </row>
    <row r="9" spans="1:2" ht="6" customHeight="1" x14ac:dyDescent="0.25">
      <c r="B9" s="43"/>
    </row>
    <row r="10" spans="1:2" ht="39.6" x14ac:dyDescent="0.25">
      <c r="B10" s="113" t="s">
        <v>6</v>
      </c>
    </row>
    <row r="11" spans="1:2" ht="6" customHeight="1" x14ac:dyDescent="0.25">
      <c r="B11" s="43"/>
    </row>
    <row r="12" spans="1:2" ht="168.75" customHeight="1" x14ac:dyDescent="0.25">
      <c r="B12" s="43" t="s">
        <v>7</v>
      </c>
    </row>
    <row r="13" spans="1:2" ht="15.6" x14ac:dyDescent="0.25">
      <c r="A13" s="41" t="s">
        <v>8</v>
      </c>
    </row>
    <row r="14" spans="1:2" x14ac:dyDescent="0.25">
      <c r="A14" s="44"/>
      <c r="B14" s="78" t="s">
        <v>9</v>
      </c>
    </row>
    <row r="15" spans="1:2" x14ac:dyDescent="0.25">
      <c r="A15" s="44"/>
      <c r="B15" s="45" t="s">
        <v>10</v>
      </c>
    </row>
    <row r="16" spans="1:2" x14ac:dyDescent="0.25">
      <c r="A16" s="44"/>
      <c r="B16" s="45" t="s">
        <v>11</v>
      </c>
    </row>
    <row r="17" spans="1:2" ht="52.8" x14ac:dyDescent="0.25">
      <c r="A17" s="44"/>
      <c r="B17" s="45" t="s">
        <v>12</v>
      </c>
    </row>
    <row r="18" spans="1:2" ht="26.4" x14ac:dyDescent="0.25">
      <c r="A18" s="44"/>
      <c r="B18" s="78" t="s">
        <v>13</v>
      </c>
    </row>
    <row r="19" spans="1:2" ht="39.6" x14ac:dyDescent="0.25">
      <c r="A19" s="44"/>
      <c r="B19" s="78" t="s">
        <v>14</v>
      </c>
    </row>
    <row r="20" spans="1:2" ht="15.6" x14ac:dyDescent="0.25">
      <c r="A20" s="41" t="s">
        <v>15</v>
      </c>
      <c r="B20" s="45"/>
    </row>
    <row r="21" spans="1:2" ht="39.6" x14ac:dyDescent="0.25">
      <c r="A21" s="44"/>
      <c r="B21" s="46" t="s">
        <v>16</v>
      </c>
    </row>
    <row r="22" spans="1:2" x14ac:dyDescent="0.25">
      <c r="A22" s="44"/>
      <c r="B22" s="45"/>
    </row>
    <row r="23" spans="1:2" x14ac:dyDescent="0.25">
      <c r="A23" s="44"/>
      <c r="B23" s="45"/>
    </row>
    <row r="24" spans="1:2" x14ac:dyDescent="0.25">
      <c r="A24" s="44"/>
      <c r="B24" s="45"/>
    </row>
    <row r="25" spans="1:2" x14ac:dyDescent="0.25">
      <c r="A25" s="44"/>
      <c r="B25" s="45"/>
    </row>
    <row r="26" spans="1:2" x14ac:dyDescent="0.25">
      <c r="A26" s="44"/>
      <c r="B26" s="45" t="s">
        <v>17</v>
      </c>
    </row>
    <row r="27" spans="1:2" x14ac:dyDescent="0.25">
      <c r="A27" s="44"/>
      <c r="B27" s="45"/>
    </row>
    <row r="28" spans="1:2" x14ac:dyDescent="0.25">
      <c r="A28" s="44"/>
      <c r="B28" s="45"/>
    </row>
    <row r="29" spans="1:2" x14ac:dyDescent="0.25">
      <c r="A29" s="44"/>
      <c r="B29" s="45"/>
    </row>
    <row r="30" spans="1:2" x14ac:dyDescent="0.25">
      <c r="A30" s="44"/>
      <c r="B30" s="45"/>
    </row>
    <row r="31" spans="1:2" x14ac:dyDescent="0.25">
      <c r="A31" s="44"/>
      <c r="B31" s="45"/>
    </row>
    <row r="32" spans="1:2" x14ac:dyDescent="0.25">
      <c r="A32" s="44"/>
      <c r="B32" s="45"/>
    </row>
    <row r="33" spans="1:2" x14ac:dyDescent="0.25">
      <c r="A33" s="44"/>
      <c r="B33" s="45"/>
    </row>
    <row r="34" spans="1:2" x14ac:dyDescent="0.25">
      <c r="A34" s="44"/>
      <c r="B34" s="45"/>
    </row>
    <row r="35" spans="1:2" x14ac:dyDescent="0.25">
      <c r="A35" s="44"/>
      <c r="B35" s="45"/>
    </row>
    <row r="36" spans="1:2" x14ac:dyDescent="0.25">
      <c r="A36" s="44"/>
      <c r="B36" s="45"/>
    </row>
    <row r="37" spans="1:2" x14ac:dyDescent="0.25">
      <c r="B37" s="43"/>
    </row>
    <row r="38" spans="1:2" x14ac:dyDescent="0.25">
      <c r="B38" s="43"/>
    </row>
  </sheetData>
  <phoneticPr fontId="4" type="noConversion"/>
  <printOptions horizontalCentered="1"/>
  <pageMargins left="0.5" right="0.5" top="0.5" bottom="1.5" header="0.25" footer="0.25"/>
  <pageSetup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444"/>
  <sheetViews>
    <sheetView tabSelected="1" topLeftCell="F55" zoomScale="70" zoomScaleNormal="70" zoomScaleSheetLayoutView="85" workbookViewId="0">
      <selection activeCell="I103" sqref="I103"/>
    </sheetView>
  </sheetViews>
  <sheetFormatPr defaultRowHeight="12.75" customHeight="1" x14ac:dyDescent="0.25"/>
  <cols>
    <col min="1" max="1" width="4.5546875" customWidth="1"/>
    <col min="2" max="2" width="50" customWidth="1"/>
    <col min="3" max="3" width="22" style="4" customWidth="1"/>
    <col min="4" max="4" width="26.44140625" customWidth="1"/>
    <col min="5" max="5" width="23.5546875" customWidth="1"/>
    <col min="6" max="6" width="25" customWidth="1"/>
    <col min="7" max="7" width="3" customWidth="1"/>
    <col min="8" max="8" width="5" customWidth="1"/>
    <col min="9" max="9" width="49.6640625" customWidth="1"/>
    <col min="10" max="10" width="23.109375" bestFit="1" customWidth="1"/>
    <col min="11" max="11" width="18.44140625" customWidth="1"/>
    <col min="12" max="12" width="23.44140625" bestFit="1" customWidth="1"/>
    <col min="13" max="13" width="28.44140625" bestFit="1" customWidth="1"/>
    <col min="14" max="14" width="27.6640625" customWidth="1"/>
    <col min="15" max="15" width="35.33203125" customWidth="1"/>
    <col min="16" max="16" width="27.6640625" customWidth="1"/>
    <col min="17" max="17" width="35.33203125" customWidth="1"/>
    <col min="18" max="18" width="10.5546875" hidden="1" customWidth="1"/>
    <col min="19" max="21" width="8.88671875" hidden="1" customWidth="1"/>
    <col min="22" max="23" width="9.109375" hidden="1" customWidth="1"/>
    <col min="24" max="24" width="22.88671875" customWidth="1"/>
  </cols>
  <sheetData>
    <row r="1" spans="1:23" s="1" customFormat="1" ht="38.25" customHeight="1" thickBot="1" x14ac:dyDescent="0.3">
      <c r="B1" s="146" t="s">
        <v>18</v>
      </c>
      <c r="C1" s="27"/>
      <c r="D1" s="26"/>
      <c r="E1" s="26"/>
      <c r="F1" s="158" t="s">
        <v>19</v>
      </c>
      <c r="G1" s="30"/>
      <c r="H1" s="30"/>
    </row>
    <row r="2" spans="1:23" ht="52.8" x14ac:dyDescent="0.25">
      <c r="B2" s="39" t="s">
        <v>20</v>
      </c>
      <c r="C2" s="31" t="s">
        <v>21</v>
      </c>
      <c r="D2" s="7" t="s">
        <v>22</v>
      </c>
      <c r="E2" s="34" t="s">
        <v>23</v>
      </c>
      <c r="F2" s="8" t="s">
        <v>24</v>
      </c>
      <c r="G2" s="68"/>
      <c r="H2" s="68"/>
      <c r="I2" s="191" t="s">
        <v>25</v>
      </c>
      <c r="J2" s="192"/>
      <c r="K2" s="192"/>
      <c r="L2" s="192"/>
      <c r="M2" s="192"/>
      <c r="N2" s="117"/>
      <c r="R2" s="72" t="s">
        <v>26</v>
      </c>
      <c r="S2" s="72" t="s">
        <v>27</v>
      </c>
      <c r="T2" s="72" t="s">
        <v>28</v>
      </c>
      <c r="U2" s="72" t="s">
        <v>29</v>
      </c>
      <c r="V2" s="72" t="s">
        <v>30</v>
      </c>
      <c r="W2" s="72" t="s">
        <v>31</v>
      </c>
    </row>
    <row r="3" spans="1:23" ht="13.2" x14ac:dyDescent="0.25">
      <c r="B3" s="48" t="s">
        <v>32</v>
      </c>
      <c r="C3" s="79"/>
      <c r="D3" s="80"/>
      <c r="E3" s="81"/>
      <c r="F3" s="82"/>
      <c r="G3" s="69"/>
      <c r="H3" s="69"/>
      <c r="R3" s="72" t="s">
        <v>33</v>
      </c>
      <c r="S3" s="72" t="s">
        <v>34</v>
      </c>
      <c r="T3" s="72" t="s">
        <v>35</v>
      </c>
      <c r="U3" s="72" t="s">
        <v>36</v>
      </c>
      <c r="V3" s="72" t="s">
        <v>37</v>
      </c>
      <c r="W3" s="72" t="s">
        <v>38</v>
      </c>
    </row>
    <row r="4" spans="1:23" ht="13.2" x14ac:dyDescent="0.25">
      <c r="A4">
        <v>1</v>
      </c>
      <c r="B4" s="28" t="s">
        <v>39</v>
      </c>
      <c r="C4" s="122"/>
      <c r="D4" s="123"/>
      <c r="E4" s="139">
        <f>C4-D4</f>
        <v>0</v>
      </c>
      <c r="F4" s="83"/>
      <c r="G4" s="69"/>
      <c r="H4" s="203" t="s">
        <v>40</v>
      </c>
      <c r="I4" s="203"/>
      <c r="N4" s="97"/>
      <c r="O4" s="61"/>
      <c r="P4" s="61"/>
      <c r="Q4" s="61"/>
      <c r="S4" s="72" t="s">
        <v>41</v>
      </c>
      <c r="T4" s="72" t="s">
        <v>42</v>
      </c>
      <c r="U4" s="72" t="s">
        <v>43</v>
      </c>
      <c r="V4" s="72" t="s">
        <v>44</v>
      </c>
    </row>
    <row r="5" spans="1:23" ht="13.2" x14ac:dyDescent="0.25">
      <c r="A5">
        <v>2</v>
      </c>
      <c r="B5" s="29" t="s">
        <v>45</v>
      </c>
      <c r="C5" s="124"/>
      <c r="D5" s="123"/>
      <c r="E5" s="139">
        <f>C5-D5</f>
        <v>0</v>
      </c>
      <c r="F5" s="83"/>
      <c r="G5" s="69"/>
      <c r="H5" s="203"/>
      <c r="I5" s="203"/>
      <c r="N5" s="49"/>
      <c r="O5" s="61"/>
      <c r="P5" s="61"/>
      <c r="Q5" s="61"/>
      <c r="S5" s="72" t="s">
        <v>46</v>
      </c>
      <c r="V5" s="72" t="s">
        <v>47</v>
      </c>
    </row>
    <row r="6" spans="1:23" ht="13.2" x14ac:dyDescent="0.25">
      <c r="A6">
        <v>3</v>
      </c>
      <c r="B6" s="29" t="s">
        <v>48</v>
      </c>
      <c r="C6" s="124"/>
      <c r="D6" s="123"/>
      <c r="E6" s="139">
        <f>C6-D6</f>
        <v>0</v>
      </c>
      <c r="F6" s="83"/>
      <c r="G6" s="69"/>
      <c r="J6" s="78"/>
      <c r="O6" s="115"/>
      <c r="P6" s="115"/>
      <c r="Q6" s="115"/>
      <c r="S6" s="72" t="s">
        <v>49</v>
      </c>
    </row>
    <row r="7" spans="1:23" ht="13.2" x14ac:dyDescent="0.25">
      <c r="A7">
        <v>4</v>
      </c>
      <c r="B7" s="29" t="s">
        <v>50</v>
      </c>
      <c r="C7" s="124"/>
      <c r="D7" s="123"/>
      <c r="E7" s="139">
        <f>C7-D7</f>
        <v>0</v>
      </c>
      <c r="F7" s="83"/>
      <c r="G7" s="69"/>
      <c r="H7" s="204" t="s">
        <v>51</v>
      </c>
      <c r="I7" s="204"/>
      <c r="J7" s="78"/>
      <c r="N7" s="114"/>
      <c r="O7" s="115"/>
      <c r="P7" s="115"/>
      <c r="Q7" s="115"/>
      <c r="S7" s="72" t="s">
        <v>52</v>
      </c>
      <c r="T7" s="72"/>
    </row>
    <row r="8" spans="1:23" ht="15.6" x14ac:dyDescent="0.3">
      <c r="A8">
        <v>5</v>
      </c>
      <c r="B8" s="13" t="s">
        <v>53</v>
      </c>
      <c r="C8" s="134">
        <f>SUM(C4:C7)</f>
        <v>0</v>
      </c>
      <c r="D8" s="134">
        <f>SUM(D4:D7)</f>
        <v>0</v>
      </c>
      <c r="E8" s="134">
        <f>C8-D8</f>
        <v>0</v>
      </c>
      <c r="F8" s="47">
        <f>ROUND(E8*C104,0)</f>
        <v>0</v>
      </c>
      <c r="G8" s="69"/>
      <c r="H8" s="204"/>
      <c r="I8" s="204"/>
      <c r="N8" s="116"/>
      <c r="O8" s="115"/>
      <c r="P8" s="115"/>
      <c r="Q8" s="115"/>
    </row>
    <row r="9" spans="1:23" ht="13.2" x14ac:dyDescent="0.25">
      <c r="B9" s="48" t="s">
        <v>54</v>
      </c>
      <c r="C9" s="79"/>
      <c r="D9" s="80"/>
      <c r="E9" s="81"/>
      <c r="F9" s="82"/>
      <c r="G9" s="69"/>
      <c r="N9" s="116"/>
      <c r="O9" s="115"/>
      <c r="P9" s="115"/>
      <c r="Q9" s="115"/>
    </row>
    <row r="10" spans="1:23" ht="13.2" x14ac:dyDescent="0.25">
      <c r="A10">
        <v>6</v>
      </c>
      <c r="B10" s="11" t="s">
        <v>55</v>
      </c>
      <c r="C10" s="122"/>
      <c r="D10" s="123"/>
      <c r="E10" s="139">
        <f>C10-D10</f>
        <v>0</v>
      </c>
      <c r="F10" s="47">
        <f>ROUND(E10*C104,0)</f>
        <v>0</v>
      </c>
      <c r="G10" s="70"/>
      <c r="H10" s="118" t="s">
        <v>56</v>
      </c>
      <c r="I10" s="182" t="s">
        <v>57</v>
      </c>
      <c r="J10" s="183"/>
      <c r="K10" s="119" t="s">
        <v>58</v>
      </c>
      <c r="Q10" s="115"/>
    </row>
    <row r="11" spans="1:23" ht="12.75" customHeight="1" x14ac:dyDescent="0.25">
      <c r="B11" s="15" t="s">
        <v>59</v>
      </c>
      <c r="C11" s="84"/>
      <c r="D11" s="80"/>
      <c r="E11" s="81"/>
      <c r="F11" s="82"/>
      <c r="G11" s="70"/>
      <c r="H11" s="170">
        <v>1</v>
      </c>
      <c r="I11" s="172" t="s">
        <v>60</v>
      </c>
      <c r="J11" s="173"/>
      <c r="K11" s="176"/>
      <c r="Q11" s="115"/>
    </row>
    <row r="12" spans="1:23" ht="13.2" x14ac:dyDescent="0.25">
      <c r="A12">
        <v>7</v>
      </c>
      <c r="B12" s="12" t="s">
        <v>61</v>
      </c>
      <c r="C12" s="85"/>
      <c r="D12" s="86"/>
      <c r="E12" s="139">
        <f t="shared" ref="E12:E23" si="0">C12-D12</f>
        <v>0</v>
      </c>
      <c r="F12" s="83"/>
      <c r="G12" s="70"/>
      <c r="H12" s="171"/>
      <c r="I12" s="174"/>
      <c r="J12" s="175"/>
      <c r="K12" s="177"/>
      <c r="Q12" s="115"/>
    </row>
    <row r="13" spans="1:23" ht="13.2" x14ac:dyDescent="0.25">
      <c r="A13">
        <v>8</v>
      </c>
      <c r="B13" s="12" t="s">
        <v>62</v>
      </c>
      <c r="C13" s="125"/>
      <c r="D13" s="123"/>
      <c r="E13" s="139">
        <f t="shared" si="0"/>
        <v>0</v>
      </c>
      <c r="F13" s="83"/>
      <c r="G13" s="70"/>
      <c r="H13" s="170">
        <v>2</v>
      </c>
      <c r="I13" s="172" t="s">
        <v>63</v>
      </c>
      <c r="J13" s="173"/>
      <c r="K13" s="176"/>
      <c r="Q13" s="115"/>
    </row>
    <row r="14" spans="1:23" ht="12.75" customHeight="1" x14ac:dyDescent="0.25">
      <c r="A14">
        <v>9</v>
      </c>
      <c r="B14" s="12" t="s">
        <v>64</v>
      </c>
      <c r="C14" s="125"/>
      <c r="D14" s="123"/>
      <c r="E14" s="139">
        <f t="shared" si="0"/>
        <v>0</v>
      </c>
      <c r="F14" s="83"/>
      <c r="G14" s="49"/>
      <c r="H14" s="171"/>
      <c r="I14" s="174"/>
      <c r="J14" s="175"/>
      <c r="K14" s="177"/>
      <c r="Q14" s="115"/>
    </row>
    <row r="15" spans="1:23" ht="13.2" x14ac:dyDescent="0.25">
      <c r="A15">
        <v>10</v>
      </c>
      <c r="B15" s="12" t="s">
        <v>65</v>
      </c>
      <c r="C15" s="125"/>
      <c r="D15" s="123"/>
      <c r="E15" s="139">
        <f t="shared" si="0"/>
        <v>0</v>
      </c>
      <c r="F15" s="83"/>
      <c r="G15" s="69"/>
      <c r="H15" s="180">
        <v>3</v>
      </c>
      <c r="I15" s="172" t="s">
        <v>66</v>
      </c>
      <c r="J15" s="173"/>
      <c r="K15" s="176"/>
      <c r="Q15" s="115"/>
    </row>
    <row r="16" spans="1:23" ht="13.2" x14ac:dyDescent="0.25">
      <c r="A16">
        <v>11</v>
      </c>
      <c r="B16" s="12" t="s">
        <v>67</v>
      </c>
      <c r="C16" s="125"/>
      <c r="D16" s="123"/>
      <c r="E16" s="139">
        <f t="shared" si="0"/>
        <v>0</v>
      </c>
      <c r="F16" s="83"/>
      <c r="G16" s="49"/>
      <c r="H16" s="181"/>
      <c r="I16" s="174"/>
      <c r="J16" s="175"/>
      <c r="K16" s="177"/>
      <c r="Q16" s="60"/>
    </row>
    <row r="17" spans="1:21" ht="12.75" customHeight="1" x14ac:dyDescent="0.25">
      <c r="A17">
        <v>12</v>
      </c>
      <c r="B17" s="12" t="s">
        <v>68</v>
      </c>
      <c r="C17" s="122"/>
      <c r="D17" s="123"/>
      <c r="E17" s="139">
        <f t="shared" si="0"/>
        <v>0</v>
      </c>
      <c r="F17" s="83"/>
      <c r="G17" s="69"/>
      <c r="H17" s="179">
        <v>4</v>
      </c>
      <c r="I17" s="167" t="s">
        <v>69</v>
      </c>
      <c r="J17" s="167"/>
      <c r="K17" s="186"/>
    </row>
    <row r="18" spans="1:21" ht="13.2" x14ac:dyDescent="0.25">
      <c r="A18">
        <v>13</v>
      </c>
      <c r="B18" s="12" t="s">
        <v>70</v>
      </c>
      <c r="C18" s="122"/>
      <c r="D18" s="123"/>
      <c r="E18" s="139">
        <f t="shared" si="0"/>
        <v>0</v>
      </c>
      <c r="F18" s="83"/>
      <c r="G18" s="70"/>
      <c r="H18" s="179"/>
      <c r="I18" s="167"/>
      <c r="J18" s="167"/>
      <c r="K18" s="187"/>
    </row>
    <row r="19" spans="1:21" ht="13.2" x14ac:dyDescent="0.25">
      <c r="A19">
        <v>14</v>
      </c>
      <c r="B19" s="12" t="s">
        <v>71</v>
      </c>
      <c r="C19" s="122"/>
      <c r="D19" s="123"/>
      <c r="E19" s="139">
        <f t="shared" si="0"/>
        <v>0</v>
      </c>
      <c r="F19" s="83"/>
      <c r="G19" s="70"/>
      <c r="H19" s="180">
        <v>5</v>
      </c>
      <c r="I19" s="172" t="s">
        <v>72</v>
      </c>
      <c r="J19" s="173"/>
      <c r="K19" s="186"/>
    </row>
    <row r="20" spans="1:21" ht="13.2" x14ac:dyDescent="0.25">
      <c r="A20">
        <v>15</v>
      </c>
      <c r="B20" s="11" t="s">
        <v>73</v>
      </c>
      <c r="C20" s="125"/>
      <c r="D20" s="123"/>
      <c r="E20" s="139">
        <f t="shared" si="0"/>
        <v>0</v>
      </c>
      <c r="F20" s="83"/>
      <c r="G20" s="70"/>
      <c r="H20" s="181"/>
      <c r="I20" s="174"/>
      <c r="J20" s="175"/>
      <c r="K20" s="187"/>
    </row>
    <row r="21" spans="1:21" ht="13.2" x14ac:dyDescent="0.25">
      <c r="A21">
        <v>16</v>
      </c>
      <c r="B21" s="11" t="s">
        <v>74</v>
      </c>
      <c r="C21" s="125"/>
      <c r="D21" s="123"/>
      <c r="E21" s="139">
        <f t="shared" si="0"/>
        <v>0</v>
      </c>
      <c r="F21" s="83"/>
      <c r="G21" s="70"/>
      <c r="H21" s="180">
        <v>6</v>
      </c>
      <c r="I21" s="172" t="s">
        <v>75</v>
      </c>
      <c r="J21" s="173"/>
      <c r="K21" s="176"/>
    </row>
    <row r="22" spans="1:21" ht="13.2" x14ac:dyDescent="0.25">
      <c r="A22">
        <v>17</v>
      </c>
      <c r="B22" s="11" t="s">
        <v>76</v>
      </c>
      <c r="C22" s="122"/>
      <c r="D22" s="123"/>
      <c r="E22" s="139">
        <f t="shared" si="0"/>
        <v>0</v>
      </c>
      <c r="F22" s="83"/>
      <c r="G22" s="70"/>
      <c r="H22" s="181"/>
      <c r="I22" s="174"/>
      <c r="J22" s="175"/>
      <c r="K22" s="177"/>
      <c r="Q22" s="162"/>
      <c r="R22" s="162"/>
      <c r="S22" s="162"/>
      <c r="T22" s="162"/>
      <c r="U22" s="162"/>
    </row>
    <row r="23" spans="1:21" ht="13.2" x14ac:dyDescent="0.25">
      <c r="A23">
        <v>18</v>
      </c>
      <c r="B23" s="11" t="s">
        <v>77</v>
      </c>
      <c r="C23" s="122"/>
      <c r="D23" s="123"/>
      <c r="E23" s="139">
        <f t="shared" si="0"/>
        <v>0</v>
      </c>
      <c r="F23" s="83"/>
      <c r="G23" s="70"/>
      <c r="H23" s="180">
        <v>7</v>
      </c>
      <c r="I23" s="172" t="s">
        <v>78</v>
      </c>
      <c r="J23" s="173"/>
      <c r="K23" s="176"/>
      <c r="Q23" s="162"/>
      <c r="R23" s="162"/>
      <c r="S23" s="162"/>
      <c r="T23" s="162"/>
      <c r="U23" s="162"/>
    </row>
    <row r="24" spans="1:21" ht="15.6" x14ac:dyDescent="0.3">
      <c r="A24">
        <v>19</v>
      </c>
      <c r="B24" s="13" t="s">
        <v>79</v>
      </c>
      <c r="C24" s="134">
        <f>SUM(C10:C23)</f>
        <v>0</v>
      </c>
      <c r="D24" s="135">
        <f>SUM(D10:D23)</f>
        <v>0</v>
      </c>
      <c r="E24" s="135">
        <f>C24-D24</f>
        <v>0</v>
      </c>
      <c r="F24" s="47">
        <f>ROUND(E24*C104,0)</f>
        <v>0</v>
      </c>
      <c r="G24" s="70"/>
      <c r="H24" s="181"/>
      <c r="I24" s="174"/>
      <c r="J24" s="175"/>
      <c r="K24" s="177"/>
    </row>
    <row r="25" spans="1:21" ht="13.2" x14ac:dyDescent="0.25">
      <c r="B25" s="15" t="s">
        <v>80</v>
      </c>
      <c r="C25" s="87"/>
      <c r="D25" s="80"/>
      <c r="E25" s="81"/>
      <c r="F25" s="82"/>
      <c r="G25" s="70"/>
      <c r="H25" s="180">
        <v>8</v>
      </c>
      <c r="I25" s="208" t="s">
        <v>81</v>
      </c>
      <c r="J25" s="209"/>
      <c r="K25" s="176"/>
    </row>
    <row r="26" spans="1:21" ht="13.2" x14ac:dyDescent="0.25">
      <c r="A26">
        <v>20</v>
      </c>
      <c r="B26" s="11" t="s">
        <v>82</v>
      </c>
      <c r="C26" s="88"/>
      <c r="D26" s="86"/>
      <c r="E26" s="81"/>
      <c r="F26" s="83"/>
      <c r="G26" s="70"/>
      <c r="H26" s="181"/>
      <c r="I26" s="210"/>
      <c r="J26" s="211"/>
      <c r="K26" s="177"/>
    </row>
    <row r="27" spans="1:21" ht="13.2" x14ac:dyDescent="0.25">
      <c r="A27">
        <v>21</v>
      </c>
      <c r="B27" s="14" t="s">
        <v>61</v>
      </c>
      <c r="C27" s="88"/>
      <c r="D27" s="86"/>
      <c r="E27" s="139">
        <f t="shared" ref="E27:E33" si="1">C27-D27</f>
        <v>0</v>
      </c>
      <c r="F27" s="83"/>
      <c r="G27" s="70"/>
      <c r="H27" s="189">
        <v>9</v>
      </c>
      <c r="I27" s="172" t="s">
        <v>83</v>
      </c>
      <c r="J27" s="173"/>
      <c r="K27" s="176"/>
    </row>
    <row r="28" spans="1:21" ht="13.2" x14ac:dyDescent="0.25">
      <c r="A28">
        <v>22</v>
      </c>
      <c r="B28" s="64" t="s">
        <v>62</v>
      </c>
      <c r="C28" s="125"/>
      <c r="D28" s="126"/>
      <c r="E28" s="143">
        <f t="shared" si="1"/>
        <v>0</v>
      </c>
      <c r="F28" s="89"/>
      <c r="G28" s="70"/>
      <c r="H28" s="190"/>
      <c r="I28" s="174"/>
      <c r="J28" s="175"/>
      <c r="K28" s="177"/>
    </row>
    <row r="29" spans="1:21" ht="13.2" x14ac:dyDescent="0.25">
      <c r="A29">
        <v>23</v>
      </c>
      <c r="B29" s="14" t="s">
        <v>64</v>
      </c>
      <c r="C29" s="122"/>
      <c r="D29" s="123"/>
      <c r="E29" s="139">
        <f t="shared" si="1"/>
        <v>0</v>
      </c>
      <c r="F29" s="83"/>
      <c r="G29" s="70"/>
      <c r="H29" s="189">
        <v>10</v>
      </c>
      <c r="I29" s="172" t="s">
        <v>84</v>
      </c>
      <c r="J29" s="173"/>
      <c r="K29" s="176"/>
    </row>
    <row r="30" spans="1:21" ht="13.2" x14ac:dyDescent="0.25">
      <c r="A30">
        <v>24</v>
      </c>
      <c r="B30" s="14" t="s">
        <v>65</v>
      </c>
      <c r="C30" s="125"/>
      <c r="D30" s="123"/>
      <c r="E30" s="139">
        <f t="shared" si="1"/>
        <v>0</v>
      </c>
      <c r="F30" s="83"/>
      <c r="G30" s="49"/>
      <c r="H30" s="190"/>
      <c r="I30" s="174"/>
      <c r="J30" s="175"/>
      <c r="K30" s="177"/>
    </row>
    <row r="31" spans="1:21" ht="13.2" x14ac:dyDescent="0.25">
      <c r="A31">
        <v>25</v>
      </c>
      <c r="B31" s="14" t="s">
        <v>67</v>
      </c>
      <c r="C31" s="125"/>
      <c r="D31" s="123"/>
      <c r="E31" s="139">
        <f t="shared" si="1"/>
        <v>0</v>
      </c>
      <c r="F31" s="83"/>
      <c r="G31" s="69"/>
    </row>
    <row r="32" spans="1:21" ht="13.2" x14ac:dyDescent="0.25">
      <c r="A32">
        <v>26</v>
      </c>
      <c r="B32" s="14" t="s">
        <v>85</v>
      </c>
      <c r="C32" s="125"/>
      <c r="D32" s="123"/>
      <c r="E32" s="139">
        <f t="shared" si="1"/>
        <v>0</v>
      </c>
      <c r="F32" s="83"/>
      <c r="G32" s="70"/>
    </row>
    <row r="33" spans="1:17" ht="13.8" x14ac:dyDescent="0.25">
      <c r="A33">
        <v>27</v>
      </c>
      <c r="B33" s="11" t="s">
        <v>86</v>
      </c>
      <c r="C33" s="142">
        <f>SUM(C27:C32)</f>
        <v>0</v>
      </c>
      <c r="D33" s="142">
        <f>SUM(D27:D32)</f>
        <v>0</v>
      </c>
      <c r="E33" s="142">
        <f t="shared" si="1"/>
        <v>0</v>
      </c>
      <c r="F33" s="83"/>
      <c r="G33" s="70"/>
      <c r="H33" s="160" t="s">
        <v>87</v>
      </c>
      <c r="I33" s="161"/>
      <c r="J33" s="161"/>
      <c r="K33" s="161"/>
      <c r="L33" s="161"/>
    </row>
    <row r="34" spans="1:17" ht="13.2" customHeight="1" x14ac:dyDescent="0.25">
      <c r="B34" s="90" t="s">
        <v>88</v>
      </c>
      <c r="C34" s="87"/>
      <c r="D34" s="80"/>
      <c r="E34" s="81"/>
      <c r="F34" s="83"/>
      <c r="G34" s="71"/>
    </row>
    <row r="35" spans="1:17" ht="13.2" x14ac:dyDescent="0.25">
      <c r="A35">
        <v>28</v>
      </c>
      <c r="B35" s="14" t="s">
        <v>89</v>
      </c>
      <c r="C35" s="122"/>
      <c r="D35" s="123"/>
      <c r="E35" s="139">
        <f t="shared" ref="E35:E42" si="2">C35-D35</f>
        <v>0</v>
      </c>
      <c r="F35" s="83"/>
      <c r="G35" s="70"/>
      <c r="H35" s="217" t="s">
        <v>90</v>
      </c>
      <c r="I35" s="217"/>
      <c r="J35" s="105"/>
      <c r="K35" s="102"/>
      <c r="L35" s="103"/>
    </row>
    <row r="36" spans="1:17" ht="13.2" x14ac:dyDescent="0.25">
      <c r="A36">
        <v>29</v>
      </c>
      <c r="B36" s="14" t="s">
        <v>91</v>
      </c>
      <c r="C36" s="122"/>
      <c r="D36" s="123"/>
      <c r="E36" s="139">
        <f t="shared" si="2"/>
        <v>0</v>
      </c>
      <c r="F36" s="83"/>
      <c r="G36" s="70"/>
      <c r="H36" s="217"/>
      <c r="I36" s="217"/>
    </row>
    <row r="37" spans="1:17" ht="13.2" x14ac:dyDescent="0.25">
      <c r="A37">
        <v>30</v>
      </c>
      <c r="B37" s="14" t="s">
        <v>92</v>
      </c>
      <c r="C37" s="122"/>
      <c r="D37" s="123"/>
      <c r="E37" s="139">
        <f t="shared" si="2"/>
        <v>0</v>
      </c>
      <c r="F37" s="83"/>
      <c r="G37" s="70"/>
    </row>
    <row r="38" spans="1:17" ht="13.2" x14ac:dyDescent="0.25">
      <c r="A38">
        <v>31</v>
      </c>
      <c r="B38" s="14" t="s">
        <v>93</v>
      </c>
      <c r="C38" s="122"/>
      <c r="D38" s="123"/>
      <c r="E38" s="139">
        <f t="shared" si="2"/>
        <v>0</v>
      </c>
      <c r="F38" s="83"/>
      <c r="G38" s="70"/>
      <c r="H38" s="110" t="s">
        <v>94</v>
      </c>
      <c r="I38" s="104" t="s">
        <v>95</v>
      </c>
      <c r="J38" s="106"/>
      <c r="K38" s="107"/>
      <c r="L38" s="108"/>
      <c r="M38" s="114"/>
    </row>
    <row r="39" spans="1:17" ht="13.2" x14ac:dyDescent="0.25">
      <c r="A39">
        <v>32</v>
      </c>
      <c r="B39" s="14" t="s">
        <v>96</v>
      </c>
      <c r="C39" s="122"/>
      <c r="D39" s="123"/>
      <c r="E39" s="139">
        <f t="shared" si="2"/>
        <v>0</v>
      </c>
      <c r="F39" s="83"/>
      <c r="G39" s="70"/>
      <c r="H39" s="110"/>
      <c r="I39" s="119" t="s">
        <v>97</v>
      </c>
      <c r="J39" s="119" t="s">
        <v>98</v>
      </c>
      <c r="K39" s="148" t="s">
        <v>99</v>
      </c>
      <c r="L39" s="150" t="s">
        <v>100</v>
      </c>
      <c r="M39" s="149" t="s">
        <v>101</v>
      </c>
    </row>
    <row r="40" spans="1:17" ht="13.2" x14ac:dyDescent="0.25">
      <c r="A40">
        <v>33</v>
      </c>
      <c r="B40" s="14" t="s">
        <v>102</v>
      </c>
      <c r="C40" s="122"/>
      <c r="D40" s="123"/>
      <c r="E40" s="139">
        <f t="shared" si="2"/>
        <v>0</v>
      </c>
      <c r="F40" s="83"/>
      <c r="G40" s="70"/>
      <c r="H40" s="110"/>
      <c r="I40" s="109" t="s">
        <v>103</v>
      </c>
      <c r="J40" s="120"/>
      <c r="K40" s="121"/>
      <c r="L40" s="121"/>
      <c r="M40" s="132"/>
    </row>
    <row r="41" spans="1:17" ht="13.2" x14ac:dyDescent="0.25">
      <c r="A41">
        <v>34</v>
      </c>
      <c r="B41" s="14" t="s">
        <v>104</v>
      </c>
      <c r="C41" s="122"/>
      <c r="D41" s="123"/>
      <c r="E41" s="139">
        <f t="shared" si="2"/>
        <v>0</v>
      </c>
      <c r="F41" s="83"/>
      <c r="G41" s="70"/>
      <c r="H41" s="110"/>
      <c r="I41" s="109" t="s">
        <v>105</v>
      </c>
      <c r="J41" s="120"/>
      <c r="K41" s="121"/>
      <c r="L41" s="121"/>
      <c r="M41" s="132"/>
    </row>
    <row r="42" spans="1:17" ht="13.2" x14ac:dyDescent="0.25">
      <c r="A42">
        <v>35</v>
      </c>
      <c r="B42" s="14" t="s">
        <v>106</v>
      </c>
      <c r="C42" s="122"/>
      <c r="D42" s="123"/>
      <c r="E42" s="139">
        <f t="shared" si="2"/>
        <v>0</v>
      </c>
      <c r="F42" s="83"/>
      <c r="G42" s="70"/>
      <c r="H42" s="110"/>
      <c r="I42" s="109" t="s">
        <v>107</v>
      </c>
      <c r="J42" s="120"/>
      <c r="K42" s="121"/>
      <c r="L42" s="121"/>
      <c r="M42" s="132"/>
    </row>
    <row r="43" spans="1:17" ht="15.6" x14ac:dyDescent="0.3">
      <c r="A43">
        <v>36</v>
      </c>
      <c r="B43" s="13" t="s">
        <v>108</v>
      </c>
      <c r="C43" s="134">
        <f>C33+(SUM(C35:C42))</f>
        <v>0</v>
      </c>
      <c r="D43" s="134">
        <f>D33+(SUM(D35:D42))</f>
        <v>0</v>
      </c>
      <c r="E43" s="134">
        <f>E33+(SUM(E35:E42))</f>
        <v>0</v>
      </c>
      <c r="F43" s="47">
        <f>ROUND(E43*C104,0)</f>
        <v>0</v>
      </c>
      <c r="G43" s="70"/>
      <c r="H43" s="110"/>
      <c r="I43" s="109" t="s">
        <v>109</v>
      </c>
      <c r="J43" s="120"/>
      <c r="K43" s="121"/>
      <c r="L43" s="121"/>
      <c r="M43" s="132"/>
    </row>
    <row r="44" spans="1:17" ht="13.2" x14ac:dyDescent="0.25">
      <c r="B44" s="15" t="s">
        <v>110</v>
      </c>
      <c r="C44" s="91"/>
      <c r="D44" s="92"/>
      <c r="E44" s="144"/>
      <c r="F44" s="93"/>
      <c r="G44" s="70"/>
      <c r="H44" s="110"/>
      <c r="I44" s="109" t="s">
        <v>111</v>
      </c>
      <c r="J44" s="120"/>
      <c r="K44" s="121"/>
      <c r="L44" s="121"/>
      <c r="M44" s="132"/>
    </row>
    <row r="45" spans="1:17" ht="13.2" x14ac:dyDescent="0.25">
      <c r="A45">
        <v>37</v>
      </c>
      <c r="B45" s="94" t="s">
        <v>112</v>
      </c>
      <c r="C45" s="122"/>
      <c r="D45" s="127"/>
      <c r="E45" s="139">
        <f>C45-D45</f>
        <v>0</v>
      </c>
      <c r="F45" s="47">
        <f>ROUND(E45*C104,0)</f>
        <v>0</v>
      </c>
      <c r="G45" s="70"/>
      <c r="H45" s="111"/>
      <c r="I45" s="109" t="s">
        <v>113</v>
      </c>
      <c r="J45" s="120"/>
      <c r="K45" s="121"/>
      <c r="L45" s="121"/>
      <c r="M45" s="132"/>
    </row>
    <row r="46" spans="1:17" ht="13.2" x14ac:dyDescent="0.25">
      <c r="B46" s="16" t="s">
        <v>114</v>
      </c>
      <c r="C46" s="91"/>
      <c r="D46" s="92"/>
      <c r="E46" s="144"/>
      <c r="F46" s="83"/>
      <c r="G46" s="70"/>
      <c r="H46" s="110"/>
      <c r="I46" s="109" t="s">
        <v>115</v>
      </c>
      <c r="J46" s="120"/>
      <c r="K46" s="121"/>
      <c r="L46" s="121"/>
      <c r="M46" s="132"/>
    </row>
    <row r="47" spans="1:17" ht="13.2" x14ac:dyDescent="0.25">
      <c r="A47">
        <v>38</v>
      </c>
      <c r="B47" s="17" t="s">
        <v>116</v>
      </c>
      <c r="C47" s="122"/>
      <c r="D47" s="128"/>
      <c r="E47" s="139">
        <f>C47-D47</f>
        <v>0</v>
      </c>
      <c r="F47" s="83"/>
      <c r="G47" s="70"/>
      <c r="H47" s="111"/>
      <c r="I47" s="104"/>
      <c r="J47" s="5"/>
      <c r="M47" s="60"/>
    </row>
    <row r="48" spans="1:17" ht="13.2" x14ac:dyDescent="0.25">
      <c r="A48">
        <v>39</v>
      </c>
      <c r="B48" s="17" t="s">
        <v>117</v>
      </c>
      <c r="C48" s="122"/>
      <c r="D48" s="128"/>
      <c r="E48" s="139">
        <f>C48-D48</f>
        <v>0</v>
      </c>
      <c r="F48" s="83"/>
      <c r="G48" s="70"/>
      <c r="H48" s="118" t="s">
        <v>56</v>
      </c>
      <c r="I48" s="188" t="s">
        <v>57</v>
      </c>
      <c r="J48" s="188"/>
      <c r="K48" s="119" t="s">
        <v>58</v>
      </c>
      <c r="O48" s="6"/>
      <c r="P48" s="6"/>
      <c r="Q48" s="6"/>
    </row>
    <row r="49" spans="1:24" ht="13.2" x14ac:dyDescent="0.25">
      <c r="A49">
        <v>40</v>
      </c>
      <c r="B49" s="17" t="s">
        <v>118</v>
      </c>
      <c r="C49" s="122"/>
      <c r="D49" s="128"/>
      <c r="E49" s="139">
        <f>C49-D49</f>
        <v>0</v>
      </c>
      <c r="F49" s="83"/>
      <c r="G49" s="70"/>
      <c r="H49" s="185" t="s">
        <v>119</v>
      </c>
      <c r="I49" s="205" t="s">
        <v>120</v>
      </c>
      <c r="J49" s="205"/>
      <c r="K49" s="165"/>
    </row>
    <row r="50" spans="1:24" ht="15.6" x14ac:dyDescent="0.3">
      <c r="A50">
        <v>41</v>
      </c>
      <c r="B50" s="18" t="s">
        <v>121</v>
      </c>
      <c r="C50" s="140">
        <f>SUM(C47:C49)</f>
        <v>0</v>
      </c>
      <c r="D50" s="141">
        <f>SUM(D47:D49)</f>
        <v>0</v>
      </c>
      <c r="E50" s="141">
        <f>SUM(E47:E49)</f>
        <v>0</v>
      </c>
      <c r="F50" s="47">
        <f>ROUND(E50*C104,0)</f>
        <v>0</v>
      </c>
      <c r="G50" s="49"/>
      <c r="H50" s="185"/>
      <c r="I50" s="205"/>
      <c r="J50" s="205"/>
      <c r="K50" s="165"/>
    </row>
    <row r="51" spans="1:24" s="6" customFormat="1" ht="13.2" x14ac:dyDescent="0.25">
      <c r="A51"/>
      <c r="B51" s="16" t="s">
        <v>122</v>
      </c>
      <c r="C51" s="91"/>
      <c r="D51" s="92"/>
      <c r="E51" s="144"/>
      <c r="F51" s="93"/>
      <c r="G51" s="72"/>
      <c r="H51" s="170" t="s">
        <v>123</v>
      </c>
      <c r="I51" s="172" t="s">
        <v>124</v>
      </c>
      <c r="J51" s="173"/>
      <c r="K51" s="201"/>
      <c r="L51"/>
      <c r="M51"/>
      <c r="N51"/>
      <c r="O51"/>
      <c r="P51"/>
      <c r="Q51"/>
    </row>
    <row r="52" spans="1:24" ht="13.2" x14ac:dyDescent="0.25">
      <c r="A52">
        <v>42</v>
      </c>
      <c r="B52" s="20" t="s">
        <v>125</v>
      </c>
      <c r="C52" s="129"/>
      <c r="D52" s="128"/>
      <c r="E52" s="144"/>
      <c r="F52" s="93"/>
      <c r="G52" s="72"/>
      <c r="H52" s="171"/>
      <c r="I52" s="174"/>
      <c r="J52" s="175"/>
      <c r="K52" s="202"/>
    </row>
    <row r="53" spans="1:24" ht="12.75" customHeight="1" x14ac:dyDescent="0.25">
      <c r="A53">
        <v>43</v>
      </c>
      <c r="B53" s="20" t="s">
        <v>126</v>
      </c>
      <c r="C53" s="129"/>
      <c r="D53" s="127"/>
      <c r="E53" s="145"/>
      <c r="F53" s="93"/>
      <c r="G53" s="72"/>
      <c r="H53" s="170" t="s">
        <v>127</v>
      </c>
      <c r="I53" s="172" t="s">
        <v>128</v>
      </c>
      <c r="J53" s="173"/>
      <c r="K53" s="201"/>
    </row>
    <row r="54" spans="1:24" ht="13.2" x14ac:dyDescent="0.25">
      <c r="A54">
        <v>44</v>
      </c>
      <c r="B54" s="20" t="s">
        <v>129</v>
      </c>
      <c r="C54" s="129"/>
      <c r="D54" s="128"/>
      <c r="E54" s="81"/>
      <c r="F54" s="83"/>
      <c r="G54" s="49"/>
      <c r="H54" s="215"/>
      <c r="I54" s="213"/>
      <c r="J54" s="214"/>
      <c r="K54" s="216"/>
    </row>
    <row r="55" spans="1:24" ht="13.2" x14ac:dyDescent="0.25">
      <c r="A55">
        <v>45</v>
      </c>
      <c r="B55" s="20" t="s">
        <v>130</v>
      </c>
      <c r="C55" s="129"/>
      <c r="D55" s="128"/>
      <c r="E55" s="81"/>
      <c r="F55" s="83"/>
      <c r="G55" s="70"/>
      <c r="H55" s="185" t="s">
        <v>131</v>
      </c>
      <c r="I55" s="167" t="s">
        <v>132</v>
      </c>
      <c r="J55" s="167"/>
      <c r="K55" s="165"/>
    </row>
    <row r="56" spans="1:24" ht="13.2" x14ac:dyDescent="0.25">
      <c r="A56">
        <v>46</v>
      </c>
      <c r="B56" s="95" t="s">
        <v>133</v>
      </c>
      <c r="C56" s="129"/>
      <c r="D56" s="128"/>
      <c r="E56" s="81"/>
      <c r="F56" s="83"/>
      <c r="G56" s="70"/>
      <c r="H56" s="185"/>
      <c r="I56" s="167"/>
      <c r="J56" s="167"/>
      <c r="K56" s="165"/>
    </row>
    <row r="57" spans="1:24" ht="13.2" x14ac:dyDescent="0.25">
      <c r="A57">
        <v>47</v>
      </c>
      <c r="B57" s="95" t="s">
        <v>134</v>
      </c>
      <c r="C57" s="129"/>
      <c r="D57" s="128"/>
      <c r="E57" s="81"/>
      <c r="F57" s="83"/>
      <c r="G57" s="70"/>
      <c r="H57" s="185" t="s">
        <v>135</v>
      </c>
      <c r="I57" s="167" t="s">
        <v>136</v>
      </c>
      <c r="J57" s="167"/>
      <c r="K57" s="165"/>
    </row>
    <row r="58" spans="1:24" ht="13.2" x14ac:dyDescent="0.25">
      <c r="A58">
        <v>48</v>
      </c>
      <c r="B58" s="95" t="s">
        <v>137</v>
      </c>
      <c r="C58" s="129"/>
      <c r="D58" s="128"/>
      <c r="E58" s="81"/>
      <c r="F58" s="83"/>
      <c r="G58" s="70"/>
      <c r="H58" s="185"/>
      <c r="I58" s="167"/>
      <c r="J58" s="167"/>
      <c r="K58" s="165"/>
      <c r="W58" s="6"/>
      <c r="X58" s="6"/>
    </row>
    <row r="59" spans="1:24" ht="13.2" x14ac:dyDescent="0.25">
      <c r="A59">
        <v>49</v>
      </c>
      <c r="B59" s="95" t="s">
        <v>138</v>
      </c>
      <c r="C59" s="129"/>
      <c r="D59" s="128"/>
      <c r="E59" s="81"/>
      <c r="F59" s="83"/>
      <c r="G59" s="49"/>
      <c r="H59" s="184" t="s">
        <v>139</v>
      </c>
      <c r="I59" s="167" t="s">
        <v>140</v>
      </c>
      <c r="J59" s="167"/>
      <c r="K59" s="165"/>
      <c r="W59" s="6"/>
      <c r="X59" s="6"/>
    </row>
    <row r="60" spans="1:24" ht="13.2" x14ac:dyDescent="0.25">
      <c r="A60">
        <v>50</v>
      </c>
      <c r="B60" s="95" t="s">
        <v>141</v>
      </c>
      <c r="C60" s="129"/>
      <c r="D60" s="128"/>
      <c r="E60" s="81"/>
      <c r="F60" s="83"/>
      <c r="G60" s="72"/>
      <c r="H60" s="184"/>
      <c r="I60" s="167"/>
      <c r="J60" s="167"/>
      <c r="K60" s="165"/>
      <c r="L60" s="6"/>
      <c r="W60" s="6"/>
      <c r="X60" s="6"/>
    </row>
    <row r="61" spans="1:24" ht="12.75" customHeight="1" x14ac:dyDescent="0.25">
      <c r="A61">
        <v>51</v>
      </c>
      <c r="B61" s="95" t="s">
        <v>142</v>
      </c>
      <c r="C61" s="129"/>
      <c r="D61" s="128"/>
      <c r="E61" s="81"/>
      <c r="F61" s="83"/>
      <c r="G61" s="72"/>
      <c r="H61" s="170" t="s">
        <v>143</v>
      </c>
      <c r="I61" s="172" t="s">
        <v>144</v>
      </c>
      <c r="J61" s="173"/>
      <c r="K61" s="201"/>
      <c r="W61" s="6"/>
      <c r="X61" s="6"/>
    </row>
    <row r="62" spans="1:24" ht="13.2" x14ac:dyDescent="0.25">
      <c r="A62">
        <v>52</v>
      </c>
      <c r="B62" s="95" t="s">
        <v>145</v>
      </c>
      <c r="C62" s="129"/>
      <c r="D62" s="128"/>
      <c r="E62" s="81"/>
      <c r="F62" s="83"/>
      <c r="G62" s="72"/>
      <c r="H62" s="171"/>
      <c r="I62" s="174"/>
      <c r="J62" s="175"/>
      <c r="K62" s="202"/>
      <c r="Q62" s="5"/>
    </row>
    <row r="63" spans="1:24" ht="13.2" x14ac:dyDescent="0.25">
      <c r="A63">
        <v>53</v>
      </c>
      <c r="B63" s="95" t="s">
        <v>146</v>
      </c>
      <c r="C63" s="129"/>
      <c r="D63" s="128"/>
      <c r="E63" s="81"/>
      <c r="F63" s="83"/>
      <c r="G63" s="70"/>
      <c r="H63" s="170" t="s">
        <v>147</v>
      </c>
      <c r="I63" s="172" t="s">
        <v>148</v>
      </c>
      <c r="J63" s="173"/>
      <c r="K63" s="201"/>
    </row>
    <row r="64" spans="1:24" ht="12.75" customHeight="1" x14ac:dyDescent="0.25">
      <c r="A64">
        <v>54</v>
      </c>
      <c r="B64" s="95" t="s">
        <v>149</v>
      </c>
      <c r="C64" s="129"/>
      <c r="D64" s="128"/>
      <c r="E64" s="81"/>
      <c r="F64" s="83"/>
      <c r="G64" s="70"/>
      <c r="H64" s="171"/>
      <c r="I64" s="174"/>
      <c r="J64" s="175"/>
      <c r="K64" s="202"/>
      <c r="M64" s="5"/>
      <c r="N64" s="5"/>
      <c r="O64" s="5"/>
      <c r="P64" s="5"/>
      <c r="Q64" s="5"/>
    </row>
    <row r="65" spans="1:24" s="5" customFormat="1" ht="13.2" x14ac:dyDescent="0.25">
      <c r="A65">
        <v>55</v>
      </c>
      <c r="B65" s="95" t="s">
        <v>150</v>
      </c>
      <c r="C65" s="129"/>
      <c r="D65" s="128"/>
      <c r="E65" s="81"/>
      <c r="F65" s="83"/>
      <c r="G65" s="70"/>
      <c r="H65" s="170" t="s">
        <v>151</v>
      </c>
      <c r="I65" s="172" t="s">
        <v>152</v>
      </c>
      <c r="J65" s="173"/>
      <c r="K65" s="206"/>
      <c r="L65"/>
      <c r="M65"/>
      <c r="N65"/>
      <c r="O65"/>
      <c r="P65"/>
      <c r="Q65"/>
      <c r="U65"/>
      <c r="V65"/>
      <c r="W65"/>
      <c r="X65"/>
    </row>
    <row r="66" spans="1:24" ht="13.2" x14ac:dyDescent="0.25">
      <c r="A66">
        <v>56</v>
      </c>
      <c r="B66" s="95" t="s">
        <v>153</v>
      </c>
      <c r="C66" s="129"/>
      <c r="D66" s="128"/>
      <c r="E66" s="81"/>
      <c r="F66" s="83"/>
      <c r="G66" s="70"/>
      <c r="H66" s="171"/>
      <c r="I66" s="174"/>
      <c r="J66" s="175"/>
      <c r="K66" s="207"/>
    </row>
    <row r="67" spans="1:24" ht="12.75" customHeight="1" x14ac:dyDescent="0.25">
      <c r="A67">
        <v>57</v>
      </c>
      <c r="B67" s="95" t="s">
        <v>154</v>
      </c>
      <c r="C67" s="129"/>
      <c r="D67" s="128"/>
      <c r="E67" s="81"/>
      <c r="F67" s="83"/>
      <c r="G67" s="73"/>
      <c r="H67" s="170" t="s">
        <v>155</v>
      </c>
      <c r="I67" s="172" t="s">
        <v>156</v>
      </c>
      <c r="J67" s="173"/>
      <c r="K67" s="201"/>
    </row>
    <row r="68" spans="1:24" ht="13.2" x14ac:dyDescent="0.25">
      <c r="A68">
        <v>58</v>
      </c>
      <c r="B68" s="95" t="s">
        <v>157</v>
      </c>
      <c r="C68" s="129"/>
      <c r="D68" s="128"/>
      <c r="E68" s="81"/>
      <c r="F68" s="83"/>
      <c r="G68" s="73"/>
      <c r="H68" s="171"/>
      <c r="I68" s="174"/>
      <c r="J68" s="175"/>
      <c r="K68" s="202"/>
    </row>
    <row r="69" spans="1:24" ht="13.2" x14ac:dyDescent="0.25">
      <c r="A69">
        <v>59</v>
      </c>
      <c r="B69" s="95" t="s">
        <v>158</v>
      </c>
      <c r="C69" s="129"/>
      <c r="D69" s="128"/>
      <c r="E69" s="81"/>
      <c r="F69" s="83"/>
      <c r="G69" s="73"/>
      <c r="H69" s="170" t="s">
        <v>159</v>
      </c>
      <c r="I69" s="172" t="s">
        <v>160</v>
      </c>
      <c r="J69" s="173"/>
      <c r="K69" s="201"/>
    </row>
    <row r="70" spans="1:24" ht="13.2" x14ac:dyDescent="0.25">
      <c r="A70">
        <v>60</v>
      </c>
      <c r="B70" s="95" t="s">
        <v>161</v>
      </c>
      <c r="C70" s="129"/>
      <c r="D70" s="128"/>
      <c r="E70" s="81"/>
      <c r="F70" s="83"/>
      <c r="G70" s="70"/>
      <c r="H70" s="171"/>
      <c r="I70" s="174"/>
      <c r="J70" s="175"/>
      <c r="K70" s="202"/>
    </row>
    <row r="71" spans="1:24" ht="13.2" x14ac:dyDescent="0.25">
      <c r="A71">
        <v>61</v>
      </c>
      <c r="B71" s="95" t="s">
        <v>162</v>
      </c>
      <c r="C71" s="129"/>
      <c r="D71" s="128"/>
      <c r="E71" s="81"/>
      <c r="F71" s="83"/>
      <c r="G71" s="73"/>
    </row>
    <row r="72" spans="1:24" ht="12.75" customHeight="1" x14ac:dyDescent="0.25">
      <c r="A72">
        <v>62</v>
      </c>
      <c r="B72" s="95" t="s">
        <v>163</v>
      </c>
      <c r="C72" s="129"/>
      <c r="D72" s="128"/>
      <c r="E72" s="81"/>
      <c r="F72" s="83"/>
      <c r="G72" s="70"/>
      <c r="H72" s="217" t="s">
        <v>164</v>
      </c>
      <c r="I72" s="217"/>
    </row>
    <row r="73" spans="1:24" ht="12.75" customHeight="1" x14ac:dyDescent="0.3">
      <c r="A73">
        <v>63</v>
      </c>
      <c r="B73" s="95" t="s">
        <v>165</v>
      </c>
      <c r="C73" s="129"/>
      <c r="D73" s="128"/>
      <c r="E73" s="81"/>
      <c r="F73" s="83"/>
      <c r="G73" s="70"/>
      <c r="H73" s="217"/>
      <c r="I73" s="217"/>
      <c r="J73" s="163" t="s">
        <v>166</v>
      </c>
    </row>
    <row r="74" spans="1:24" ht="13.2" x14ac:dyDescent="0.25">
      <c r="A74">
        <v>64</v>
      </c>
      <c r="B74" s="95" t="s">
        <v>167</v>
      </c>
      <c r="C74" s="129"/>
      <c r="D74" s="128"/>
      <c r="E74" s="81"/>
      <c r="F74" s="83"/>
      <c r="G74" s="73"/>
    </row>
    <row r="75" spans="1:24" ht="13.2" x14ac:dyDescent="0.25">
      <c r="A75">
        <v>65</v>
      </c>
      <c r="B75" s="95" t="s">
        <v>168</v>
      </c>
      <c r="C75" s="129"/>
      <c r="D75" s="128"/>
      <c r="E75" s="81"/>
      <c r="F75" s="83"/>
      <c r="G75" s="73"/>
      <c r="H75" s="118" t="s">
        <v>56</v>
      </c>
      <c r="I75" s="182" t="s">
        <v>57</v>
      </c>
      <c r="J75" s="183"/>
      <c r="K75" s="119" t="s">
        <v>58</v>
      </c>
      <c r="W75" s="5"/>
      <c r="X75" s="5"/>
    </row>
    <row r="76" spans="1:24" ht="13.2" x14ac:dyDescent="0.25">
      <c r="A76">
        <v>66</v>
      </c>
      <c r="B76" s="95" t="s">
        <v>169</v>
      </c>
      <c r="C76" s="129"/>
      <c r="D76" s="128"/>
      <c r="E76" s="81"/>
      <c r="F76" s="83"/>
      <c r="G76" s="73"/>
      <c r="H76" s="164" t="s">
        <v>170</v>
      </c>
      <c r="I76" s="167" t="s">
        <v>171</v>
      </c>
      <c r="J76" s="167"/>
      <c r="K76" s="168"/>
    </row>
    <row r="77" spans="1:24" ht="13.2" x14ac:dyDescent="0.25">
      <c r="A77">
        <v>67</v>
      </c>
      <c r="B77" s="96" t="s">
        <v>172</v>
      </c>
      <c r="C77" s="129"/>
      <c r="D77" s="128"/>
      <c r="E77" s="81"/>
      <c r="F77" s="83"/>
      <c r="G77" s="73"/>
      <c r="H77" s="164"/>
      <c r="I77" s="167"/>
      <c r="J77" s="167"/>
      <c r="K77" s="168"/>
    </row>
    <row r="78" spans="1:24" ht="13.2" customHeight="1" x14ac:dyDescent="0.25">
      <c r="A78">
        <v>68</v>
      </c>
      <c r="B78" s="95" t="s">
        <v>173</v>
      </c>
      <c r="C78" s="129"/>
      <c r="D78" s="128"/>
      <c r="E78" s="81"/>
      <c r="F78" s="83"/>
      <c r="G78" s="73"/>
      <c r="H78" s="164" t="s">
        <v>174</v>
      </c>
      <c r="I78" s="212" t="s">
        <v>175</v>
      </c>
      <c r="J78" s="212"/>
      <c r="K78" s="165"/>
    </row>
    <row r="79" spans="1:24" ht="13.2" x14ac:dyDescent="0.25">
      <c r="A79">
        <v>69</v>
      </c>
      <c r="B79" s="95" t="s">
        <v>176</v>
      </c>
      <c r="C79" s="129"/>
      <c r="D79" s="128"/>
      <c r="E79" s="81"/>
      <c r="F79" s="83"/>
      <c r="G79" s="73"/>
      <c r="H79" s="164"/>
      <c r="I79" s="212"/>
      <c r="J79" s="212"/>
      <c r="K79" s="165"/>
    </row>
    <row r="80" spans="1:24" ht="15.6" x14ac:dyDescent="0.3">
      <c r="A80">
        <v>70</v>
      </c>
      <c r="B80" s="18" t="s">
        <v>125</v>
      </c>
      <c r="C80" s="138">
        <f>SUM(C52:C79)</f>
        <v>0</v>
      </c>
      <c r="D80" s="134">
        <f>SUM(D52:D79)</f>
        <v>0</v>
      </c>
      <c r="E80" s="134">
        <f>C80-D80</f>
        <v>0</v>
      </c>
      <c r="F80" s="136">
        <f>ROUND(E80*C104,0)</f>
        <v>0</v>
      </c>
      <c r="G80" s="73"/>
      <c r="H80" s="164"/>
      <c r="I80" s="212"/>
      <c r="J80" s="212"/>
      <c r="K80" s="165"/>
    </row>
    <row r="81" spans="1:17" ht="15.6" x14ac:dyDescent="0.3">
      <c r="B81" s="19" t="s">
        <v>177</v>
      </c>
      <c r="C81" s="24"/>
      <c r="D81" s="92"/>
      <c r="E81" s="144"/>
      <c r="F81" s="93"/>
      <c r="G81" s="73"/>
      <c r="H81" s="164" t="s">
        <v>178</v>
      </c>
      <c r="I81" s="167" t="s">
        <v>179</v>
      </c>
      <c r="J81" s="167"/>
      <c r="K81" s="165"/>
    </row>
    <row r="82" spans="1:17" ht="13.2" x14ac:dyDescent="0.25">
      <c r="A82">
        <v>71</v>
      </c>
      <c r="B82" s="159" t="s">
        <v>180</v>
      </c>
      <c r="C82" s="129"/>
      <c r="D82" s="129"/>
      <c r="E82" s="139">
        <f>C82-D82</f>
        <v>0</v>
      </c>
      <c r="F82" s="32"/>
      <c r="G82" s="73"/>
      <c r="H82" s="164"/>
      <c r="I82" s="167"/>
      <c r="J82" s="167"/>
      <c r="K82" s="165"/>
    </row>
    <row r="83" spans="1:17" ht="13.2" x14ac:dyDescent="0.25">
      <c r="A83">
        <v>72</v>
      </c>
      <c r="B83" s="159" t="s">
        <v>181</v>
      </c>
      <c r="C83" s="129"/>
      <c r="D83" s="129"/>
      <c r="E83" s="139">
        <f>C83-D83</f>
        <v>0</v>
      </c>
      <c r="F83" s="32"/>
      <c r="G83" s="73"/>
      <c r="H83" s="164" t="s">
        <v>182</v>
      </c>
      <c r="I83" s="167" t="s">
        <v>183</v>
      </c>
      <c r="J83" s="167"/>
      <c r="K83" s="165"/>
    </row>
    <row r="84" spans="1:17" ht="18" x14ac:dyDescent="0.3">
      <c r="A84">
        <v>73</v>
      </c>
      <c r="B84" s="13" t="s">
        <v>184</v>
      </c>
      <c r="C84" s="134">
        <f>SUM(C82:C83)</f>
        <v>0</v>
      </c>
      <c r="D84" s="134">
        <f>SUM(D82:D83)</f>
        <v>0</v>
      </c>
      <c r="E84" s="137">
        <f>C84-D84</f>
        <v>0</v>
      </c>
      <c r="F84" s="47">
        <f>ROUND(E84*C104,0)</f>
        <v>0</v>
      </c>
      <c r="G84" s="73"/>
      <c r="H84" s="164"/>
      <c r="I84" s="167"/>
      <c r="J84" s="167"/>
      <c r="K84" s="165"/>
    </row>
    <row r="85" spans="1:17" ht="13.2" x14ac:dyDescent="0.25">
      <c r="B85" s="16" t="s">
        <v>185</v>
      </c>
      <c r="C85" s="84"/>
      <c r="D85" s="92"/>
      <c r="E85" s="144"/>
      <c r="F85" s="93"/>
      <c r="G85" s="73"/>
      <c r="H85" s="164" t="s">
        <v>186</v>
      </c>
      <c r="I85" s="167" t="s">
        <v>187</v>
      </c>
      <c r="J85" s="167"/>
      <c r="K85" s="166"/>
    </row>
    <row r="86" spans="1:17" ht="13.2" x14ac:dyDescent="0.25">
      <c r="A86">
        <v>74</v>
      </c>
      <c r="B86" s="12" t="s">
        <v>188</v>
      </c>
      <c r="C86" s="129"/>
      <c r="D86" s="128"/>
      <c r="E86" s="139">
        <f>C86-D86</f>
        <v>0</v>
      </c>
      <c r="F86" s="93"/>
      <c r="G86" s="70"/>
      <c r="H86" s="164"/>
      <c r="I86" s="167"/>
      <c r="J86" s="167"/>
      <c r="K86" s="166"/>
    </row>
    <row r="87" spans="1:17" ht="13.2" x14ac:dyDescent="0.25">
      <c r="A87">
        <v>75</v>
      </c>
      <c r="B87" s="12" t="s">
        <v>189</v>
      </c>
      <c r="C87" s="129"/>
      <c r="D87" s="128"/>
      <c r="E87" s="139">
        <f>C87-D87</f>
        <v>0</v>
      </c>
      <c r="F87" s="93"/>
      <c r="G87" s="73"/>
      <c r="H87" s="164"/>
      <c r="I87" s="167"/>
      <c r="J87" s="167"/>
      <c r="K87" s="166"/>
    </row>
    <row r="88" spans="1:17" ht="13.2" x14ac:dyDescent="0.25">
      <c r="B88" s="12"/>
      <c r="C88" s="129"/>
      <c r="D88" s="128"/>
      <c r="E88" s="139"/>
      <c r="F88" s="93"/>
      <c r="G88" s="73"/>
      <c r="H88" s="164" t="s">
        <v>190</v>
      </c>
      <c r="I88" s="167" t="s">
        <v>191</v>
      </c>
      <c r="J88" s="167"/>
      <c r="K88" s="166"/>
    </row>
    <row r="89" spans="1:17" ht="13.2" x14ac:dyDescent="0.25">
      <c r="A89">
        <v>76</v>
      </c>
      <c r="B89" s="12" t="s">
        <v>192</v>
      </c>
      <c r="C89" s="129"/>
      <c r="D89" s="128"/>
      <c r="E89" s="139">
        <f>C89-D89</f>
        <v>0</v>
      </c>
      <c r="F89" s="83"/>
      <c r="G89" s="73"/>
      <c r="H89" s="164"/>
      <c r="I89" s="167"/>
      <c r="J89" s="167"/>
      <c r="K89" s="166"/>
    </row>
    <row r="90" spans="1:17" ht="13.2" x14ac:dyDescent="0.25">
      <c r="A90">
        <v>77</v>
      </c>
      <c r="B90" s="12" t="s">
        <v>193</v>
      </c>
      <c r="C90" s="129"/>
      <c r="D90" s="128"/>
      <c r="E90" s="139">
        <f>C90-D90</f>
        <v>0</v>
      </c>
      <c r="F90" s="83"/>
      <c r="G90" s="49"/>
      <c r="H90" s="166" t="s">
        <v>194</v>
      </c>
      <c r="I90" s="167" t="s">
        <v>195</v>
      </c>
      <c r="J90" s="167"/>
      <c r="K90" s="168"/>
    </row>
    <row r="91" spans="1:17" ht="15.6" x14ac:dyDescent="0.3">
      <c r="A91">
        <v>78</v>
      </c>
      <c r="B91" s="13" t="s">
        <v>196</v>
      </c>
      <c r="C91" s="134">
        <f>SUM(C86:C90)</f>
        <v>0</v>
      </c>
      <c r="D91" s="133">
        <f>SUM(D86:D90)</f>
        <v>0</v>
      </c>
      <c r="E91" s="135">
        <f>+C91-D91</f>
        <v>0</v>
      </c>
      <c r="F91" s="136">
        <f>ROUND(E91*C104,0)</f>
        <v>0</v>
      </c>
      <c r="G91" s="74"/>
      <c r="H91" s="166"/>
      <c r="I91" s="167"/>
      <c r="J91" s="167"/>
      <c r="K91" s="168"/>
    </row>
    <row r="92" spans="1:17" ht="13.2" x14ac:dyDescent="0.25">
      <c r="B92" s="21" t="s">
        <v>197</v>
      </c>
      <c r="C92" s="25"/>
      <c r="D92" s="92"/>
      <c r="E92" s="144"/>
      <c r="F92" s="93"/>
      <c r="G92" s="75"/>
      <c r="H92" s="164" t="s">
        <v>198</v>
      </c>
      <c r="I92" s="169" t="s">
        <v>199</v>
      </c>
      <c r="J92" s="169"/>
      <c r="K92" s="165"/>
    </row>
    <row r="93" spans="1:17" ht="12.75" customHeight="1" x14ac:dyDescent="0.25">
      <c r="A93">
        <v>79</v>
      </c>
      <c r="B93" s="12" t="s">
        <v>200</v>
      </c>
      <c r="C93" s="129"/>
      <c r="D93" s="129"/>
      <c r="E93" s="139">
        <f>C93-D93</f>
        <v>0</v>
      </c>
      <c r="F93" s="93"/>
      <c r="G93" s="75"/>
      <c r="H93" s="164"/>
      <c r="I93" s="169"/>
      <c r="J93" s="169"/>
      <c r="K93" s="165"/>
    </row>
    <row r="94" spans="1:17" ht="13.2" x14ac:dyDescent="0.25">
      <c r="A94">
        <v>80</v>
      </c>
      <c r="B94" s="12" t="s">
        <v>201</v>
      </c>
      <c r="C94" s="129"/>
      <c r="D94" s="128"/>
      <c r="E94" s="139">
        <f>C94-D94</f>
        <v>0</v>
      </c>
      <c r="F94" s="93"/>
      <c r="G94" s="75"/>
    </row>
    <row r="95" spans="1:17" ht="13.2" x14ac:dyDescent="0.25">
      <c r="A95">
        <v>81</v>
      </c>
      <c r="B95" s="12" t="s">
        <v>202</v>
      </c>
      <c r="C95" s="129"/>
      <c r="D95" s="128"/>
      <c r="E95" s="139">
        <f>C95-D95</f>
        <v>0</v>
      </c>
      <c r="F95" s="93"/>
      <c r="G95" s="49"/>
      <c r="I95" s="195" t="s">
        <v>203</v>
      </c>
      <c r="J95" s="197" t="s">
        <v>204</v>
      </c>
      <c r="K95" s="197" t="s">
        <v>205</v>
      </c>
      <c r="L95" s="199" t="s">
        <v>206</v>
      </c>
      <c r="M95" s="197" t="s">
        <v>207</v>
      </c>
      <c r="N95" s="199" t="s">
        <v>208</v>
      </c>
      <c r="O95" s="193" t="s">
        <v>209</v>
      </c>
      <c r="P95" s="199" t="s">
        <v>210</v>
      </c>
      <c r="Q95" s="193" t="s">
        <v>211</v>
      </c>
    </row>
    <row r="96" spans="1:17" ht="16.5" customHeight="1" thickBot="1" x14ac:dyDescent="0.3">
      <c r="A96">
        <v>82</v>
      </c>
      <c r="B96" s="22" t="s">
        <v>212</v>
      </c>
      <c r="C96" s="134">
        <f>SUM(C93:C95)</f>
        <v>0</v>
      </c>
      <c r="D96" s="133">
        <f>SUM(D93:D95)</f>
        <v>0</v>
      </c>
      <c r="E96" s="135">
        <f>C96-D96</f>
        <v>0</v>
      </c>
      <c r="F96" s="136">
        <f>ROUND(E96*C104,0)</f>
        <v>0</v>
      </c>
      <c r="G96" s="49"/>
      <c r="I96" s="196"/>
      <c r="J96" s="198"/>
      <c r="K96" s="198"/>
      <c r="L96" s="200"/>
      <c r="M96" s="198"/>
      <c r="N96" s="200"/>
      <c r="O96" s="194"/>
      <c r="P96" s="200"/>
      <c r="Q96" s="194"/>
    </row>
    <row r="97" spans="1:17" ht="16.2" thickBot="1" x14ac:dyDescent="0.35">
      <c r="A97">
        <v>83</v>
      </c>
      <c r="B97" s="23" t="s">
        <v>213</v>
      </c>
      <c r="C97" s="155">
        <f>C96+C91+C80+C50+C43+C24+C8+C82</f>
        <v>0</v>
      </c>
      <c r="D97" s="155">
        <f>D96+D91+D80+D50+D43+D24+D45+D8+D82</f>
        <v>0</v>
      </c>
      <c r="E97" s="155">
        <f>E96+E91+E80+E50+E43+E24+E45+E8+E82</f>
        <v>0</v>
      </c>
      <c r="F97" s="156">
        <f>ROUND(E97*C104,0)</f>
        <v>0</v>
      </c>
      <c r="G97" s="49"/>
      <c r="I97" s="120"/>
      <c r="J97" s="121"/>
      <c r="K97" s="121"/>
      <c r="L97" s="121"/>
      <c r="M97" s="121"/>
      <c r="N97" s="121"/>
      <c r="O97" s="120"/>
      <c r="P97" s="129"/>
      <c r="Q97" s="120"/>
    </row>
    <row r="98" spans="1:17" ht="18.600000000000001" customHeight="1" thickBot="1" x14ac:dyDescent="0.3">
      <c r="B98" s="9"/>
      <c r="C98" s="35"/>
      <c r="D98" s="10"/>
      <c r="E98" s="10"/>
      <c r="F98" s="33"/>
      <c r="G98" s="49"/>
      <c r="I98" s="120"/>
      <c r="J98" s="121"/>
      <c r="K98" s="121"/>
      <c r="L98" s="121"/>
      <c r="M98" s="121"/>
      <c r="N98" s="121"/>
      <c r="O98" s="120"/>
      <c r="P98" s="129"/>
      <c r="Q98" s="120"/>
    </row>
    <row r="99" spans="1:17" ht="18.600000000000001" customHeight="1" x14ac:dyDescent="0.25">
      <c r="B99" s="36" t="s">
        <v>214</v>
      </c>
      <c r="C99" s="37"/>
      <c r="D99" s="178" t="s">
        <v>215</v>
      </c>
      <c r="E99" s="178"/>
      <c r="F99" s="178"/>
      <c r="G99" s="49"/>
      <c r="I99" s="120"/>
      <c r="J99" s="121"/>
      <c r="K99" s="121"/>
      <c r="L99" s="121"/>
      <c r="M99" s="121"/>
      <c r="N99" s="121"/>
      <c r="O99" s="120"/>
      <c r="P99" s="129"/>
      <c r="Q99" s="120"/>
    </row>
    <row r="100" spans="1:17" ht="18.600000000000001" customHeight="1" x14ac:dyDescent="0.25">
      <c r="A100">
        <v>84</v>
      </c>
      <c r="B100" s="55" t="s">
        <v>216</v>
      </c>
      <c r="C100" s="152">
        <f>ROUND(C97,0)</f>
        <v>0</v>
      </c>
      <c r="D100" s="178"/>
      <c r="E100" s="178"/>
      <c r="F100" s="178"/>
      <c r="G100" s="49"/>
      <c r="I100" s="120"/>
      <c r="J100" s="121"/>
      <c r="K100" s="121"/>
      <c r="L100" s="121"/>
      <c r="M100" s="121"/>
      <c r="N100" s="121"/>
      <c r="O100" s="120"/>
      <c r="P100" s="129"/>
      <c r="Q100" s="120"/>
    </row>
    <row r="101" spans="1:17" ht="18.600000000000001" customHeight="1" x14ac:dyDescent="0.25">
      <c r="A101">
        <v>85</v>
      </c>
      <c r="B101" s="55" t="s">
        <v>217</v>
      </c>
      <c r="C101" s="152">
        <f>ROUND(D97*-1,0)</f>
        <v>0</v>
      </c>
      <c r="D101" s="178"/>
      <c r="E101" s="178"/>
      <c r="F101" s="178"/>
      <c r="G101" s="49"/>
      <c r="I101" s="120"/>
      <c r="J101" s="121"/>
      <c r="K101" s="121"/>
      <c r="L101" s="121"/>
      <c r="M101" s="121"/>
      <c r="N101" s="121"/>
      <c r="O101" s="120"/>
      <c r="P101" s="129"/>
      <c r="Q101" s="120"/>
    </row>
    <row r="102" spans="1:17" ht="18.600000000000001" customHeight="1" x14ac:dyDescent="0.25">
      <c r="A102">
        <v>86</v>
      </c>
      <c r="B102" s="55" t="s">
        <v>218</v>
      </c>
      <c r="C102" s="157"/>
      <c r="D102" s="178"/>
      <c r="E102" s="178"/>
      <c r="F102" s="178"/>
      <c r="G102" s="49"/>
      <c r="I102" s="120"/>
      <c r="J102" s="121"/>
      <c r="K102" s="121"/>
      <c r="L102" s="121"/>
      <c r="M102" s="121"/>
      <c r="N102" s="121"/>
      <c r="O102" s="120"/>
      <c r="P102" s="129"/>
      <c r="Q102" s="120"/>
    </row>
    <row r="103" spans="1:17" ht="18.600000000000001" customHeight="1" x14ac:dyDescent="0.25">
      <c r="A103">
        <v>87</v>
      </c>
      <c r="B103" s="55" t="s">
        <v>219</v>
      </c>
      <c r="C103" s="152">
        <f>C100-C101-C102</f>
        <v>0</v>
      </c>
      <c r="D103" s="178"/>
      <c r="E103" s="178"/>
      <c r="F103" s="178"/>
      <c r="G103" s="49"/>
      <c r="I103" s="120"/>
      <c r="J103" s="121"/>
      <c r="K103" s="121"/>
      <c r="L103" s="121"/>
      <c r="M103" s="121"/>
      <c r="N103" s="121"/>
      <c r="O103" s="120"/>
      <c r="P103" s="129"/>
      <c r="Q103" s="120"/>
    </row>
    <row r="104" spans="1:17" ht="18.600000000000001" customHeight="1" x14ac:dyDescent="0.25">
      <c r="A104">
        <v>88</v>
      </c>
      <c r="B104" s="55" t="s">
        <v>220</v>
      </c>
      <c r="C104" s="130"/>
      <c r="D104" s="178"/>
      <c r="E104" s="178"/>
      <c r="F104" s="178"/>
      <c r="G104" s="49"/>
    </row>
    <row r="105" spans="1:17" ht="18.600000000000001" customHeight="1" thickBot="1" x14ac:dyDescent="0.3">
      <c r="A105">
        <v>89</v>
      </c>
      <c r="B105" s="67" t="s">
        <v>221</v>
      </c>
      <c r="C105" s="154">
        <f>ROUND(+F97,0)</f>
        <v>0</v>
      </c>
      <c r="D105" s="178"/>
      <c r="E105" s="178"/>
      <c r="F105" s="178"/>
      <c r="G105" s="72"/>
    </row>
    <row r="106" spans="1:17" ht="18.600000000000001" customHeight="1" x14ac:dyDescent="0.25">
      <c r="B106" s="62"/>
      <c r="C106" s="63"/>
      <c r="D106" s="178"/>
      <c r="E106" s="178"/>
      <c r="F106" s="178"/>
      <c r="G106" s="72"/>
    </row>
    <row r="107" spans="1:17" ht="20.100000000000001" customHeight="1" thickBot="1" x14ac:dyDescent="0.3">
      <c r="B107" s="58"/>
      <c r="C107" s="59"/>
      <c r="D107" s="178"/>
      <c r="E107" s="178"/>
      <c r="F107" s="178"/>
      <c r="G107" s="72"/>
    </row>
    <row r="108" spans="1:17" ht="20.100000000000001" customHeight="1" x14ac:dyDescent="0.25">
      <c r="A108">
        <v>90</v>
      </c>
      <c r="B108" s="56" t="s">
        <v>222</v>
      </c>
      <c r="C108" s="131"/>
      <c r="D108" s="178"/>
      <c r="E108" s="178"/>
      <c r="F108" s="178"/>
      <c r="G108" s="70"/>
    </row>
    <row r="109" spans="1:17" ht="20.100000000000001" customHeight="1" x14ac:dyDescent="0.25">
      <c r="A109">
        <v>91</v>
      </c>
      <c r="B109" s="112" t="s">
        <v>223</v>
      </c>
      <c r="C109" s="151">
        <f>C108-C110</f>
        <v>0</v>
      </c>
      <c r="D109" s="178"/>
      <c r="E109" s="178"/>
      <c r="F109" s="178"/>
      <c r="G109" s="70"/>
    </row>
    <row r="110" spans="1:17" ht="20.100000000000001" customHeight="1" x14ac:dyDescent="0.25">
      <c r="A110">
        <v>92</v>
      </c>
      <c r="B110" s="112" t="s">
        <v>224</v>
      </c>
      <c r="C110" s="147"/>
      <c r="D110" s="178"/>
      <c r="E110" s="178"/>
      <c r="F110" s="178"/>
      <c r="G110" s="49"/>
    </row>
    <row r="111" spans="1:17" ht="20.100000000000001" customHeight="1" x14ac:dyDescent="0.25">
      <c r="A111">
        <v>93</v>
      </c>
      <c r="B111" s="55" t="s">
        <v>225</v>
      </c>
      <c r="C111" s="131"/>
      <c r="D111" s="178"/>
      <c r="E111" s="178"/>
      <c r="F111" s="178"/>
      <c r="G111" s="72"/>
    </row>
    <row r="112" spans="1:17" ht="20.100000000000001" customHeight="1" x14ac:dyDescent="0.25">
      <c r="A112">
        <v>94</v>
      </c>
      <c r="B112" s="112" t="s">
        <v>226</v>
      </c>
      <c r="C112" s="151">
        <f>C111-C113</f>
        <v>0</v>
      </c>
      <c r="D112" s="178"/>
      <c r="E112" s="178"/>
      <c r="F112" s="178"/>
      <c r="G112" s="72"/>
    </row>
    <row r="113" spans="1:20" ht="20.100000000000001" customHeight="1" x14ac:dyDescent="0.25">
      <c r="A113">
        <v>95</v>
      </c>
      <c r="B113" s="55" t="s">
        <v>227</v>
      </c>
      <c r="C113" s="147"/>
      <c r="D113" s="178"/>
      <c r="E113" s="178"/>
      <c r="F113" s="178"/>
      <c r="G113" s="72"/>
    </row>
    <row r="114" spans="1:20" ht="20.100000000000001" customHeight="1" x14ac:dyDescent="0.25">
      <c r="A114">
        <v>96</v>
      </c>
      <c r="B114" s="55" t="s">
        <v>228</v>
      </c>
      <c r="C114" s="151">
        <f>ROUND(C108+C111,0)</f>
        <v>0</v>
      </c>
      <c r="D114" s="178"/>
      <c r="E114" s="178"/>
      <c r="F114" s="178"/>
      <c r="G114" s="72"/>
    </row>
    <row r="115" spans="1:20" ht="20.100000000000001" customHeight="1" x14ac:dyDescent="0.25">
      <c r="A115">
        <v>97</v>
      </c>
      <c r="B115" s="55" t="s">
        <v>229</v>
      </c>
      <c r="C115" s="151">
        <f>ROUND(C109+C112,0)</f>
        <v>0</v>
      </c>
      <c r="D115" s="178"/>
      <c r="E115" s="178"/>
      <c r="F115" s="178"/>
      <c r="G115" s="49"/>
    </row>
    <row r="116" spans="1:20" ht="20.100000000000001" customHeight="1" x14ac:dyDescent="0.25">
      <c r="A116">
        <v>98</v>
      </c>
      <c r="B116" s="55" t="s">
        <v>230</v>
      </c>
      <c r="C116" s="152">
        <f>ROUND(C110+C113,0)</f>
        <v>0</v>
      </c>
      <c r="D116" s="178"/>
      <c r="E116" s="178"/>
      <c r="F116" s="178"/>
      <c r="G116" s="72"/>
    </row>
    <row r="117" spans="1:20" ht="20.100000000000001" customHeight="1" x14ac:dyDescent="0.3">
      <c r="A117">
        <v>99</v>
      </c>
      <c r="B117" s="55" t="s">
        <v>220</v>
      </c>
      <c r="C117" s="153">
        <f>C104</f>
        <v>0</v>
      </c>
      <c r="D117" s="178"/>
      <c r="E117" s="178"/>
      <c r="F117" s="178"/>
      <c r="G117" s="76"/>
    </row>
    <row r="118" spans="1:20" ht="20.100000000000001" customHeight="1" x14ac:dyDescent="0.25">
      <c r="A118">
        <v>100</v>
      </c>
      <c r="B118" s="55" t="s">
        <v>231</v>
      </c>
      <c r="C118" s="152">
        <f>ROUND(C116*C117,0)</f>
        <v>0</v>
      </c>
      <c r="D118" s="178"/>
      <c r="E118" s="178"/>
      <c r="F118" s="178"/>
      <c r="G118" s="33"/>
      <c r="R118" s="98"/>
      <c r="S118" s="99"/>
      <c r="T118" s="97"/>
    </row>
    <row r="119" spans="1:20" ht="20.100000000000001" customHeight="1" x14ac:dyDescent="0.25">
      <c r="A119">
        <v>101</v>
      </c>
      <c r="B119" s="55" t="s">
        <v>232</v>
      </c>
      <c r="C119" s="152">
        <f>C105+C118</f>
        <v>0</v>
      </c>
      <c r="D119" s="178"/>
      <c r="E119" s="178"/>
      <c r="F119" s="178"/>
      <c r="G119" s="50"/>
      <c r="R119" s="102"/>
      <c r="S119" s="103"/>
      <c r="T119" s="49"/>
    </row>
    <row r="120" spans="1:20" ht="20.100000000000001" customHeight="1" thickBot="1" x14ac:dyDescent="0.3">
      <c r="A120">
        <v>102</v>
      </c>
      <c r="B120" s="67" t="s">
        <v>233</v>
      </c>
      <c r="C120" s="154">
        <f>ROUND(C100+C108+C111,0)</f>
        <v>0</v>
      </c>
      <c r="D120" s="101"/>
      <c r="E120" s="101"/>
      <c r="F120" s="101"/>
      <c r="G120" s="38"/>
    </row>
    <row r="121" spans="1:20" ht="20.100000000000001" customHeight="1" x14ac:dyDescent="0.25">
      <c r="B121" s="51"/>
      <c r="C121" s="57"/>
      <c r="D121" s="101"/>
      <c r="E121" s="101"/>
      <c r="F121" s="101"/>
      <c r="G121" s="52"/>
    </row>
    <row r="122" spans="1:20" ht="20.100000000000001" customHeight="1" x14ac:dyDescent="0.25">
      <c r="B122" s="101"/>
      <c r="C122" s="101"/>
      <c r="D122" s="100"/>
      <c r="E122" s="100"/>
      <c r="F122" s="100"/>
      <c r="G122" s="52"/>
    </row>
    <row r="123" spans="1:20" ht="20.100000000000001" customHeight="1" x14ac:dyDescent="0.25">
      <c r="B123" s="101"/>
      <c r="C123" s="101"/>
      <c r="D123" s="2"/>
      <c r="E123" s="2"/>
      <c r="G123" s="52"/>
    </row>
    <row r="124" spans="1:20" ht="13.2" customHeight="1" x14ac:dyDescent="0.25">
      <c r="D124" s="2"/>
      <c r="E124" s="2"/>
      <c r="G124" s="53"/>
    </row>
    <row r="125" spans="1:20" ht="13.2" customHeight="1" x14ac:dyDescent="0.25">
      <c r="D125" s="2"/>
      <c r="E125" s="2"/>
      <c r="G125" s="40"/>
    </row>
    <row r="126" spans="1:20" ht="13.2" customHeight="1" x14ac:dyDescent="0.25">
      <c r="D126" s="2"/>
      <c r="E126" s="2"/>
      <c r="G126" s="40"/>
    </row>
    <row r="127" spans="1:20" ht="13.2" customHeight="1" x14ac:dyDescent="0.25">
      <c r="D127" s="3"/>
      <c r="E127" s="3"/>
      <c r="G127" s="77"/>
    </row>
    <row r="128" spans="1:20" ht="13.2" customHeight="1" x14ac:dyDescent="0.25">
      <c r="D128" s="3"/>
      <c r="E128" s="3"/>
      <c r="G128" s="77"/>
    </row>
    <row r="129" spans="4:7" ht="13.2" customHeight="1" x14ac:dyDescent="0.25">
      <c r="D129" s="3"/>
      <c r="E129" s="3"/>
      <c r="G129" s="77"/>
    </row>
    <row r="130" spans="4:7" ht="13.2" customHeight="1" x14ac:dyDescent="0.25">
      <c r="D130" s="3"/>
      <c r="E130" s="3"/>
      <c r="G130" s="65"/>
    </row>
    <row r="131" spans="4:7" ht="13.2" customHeight="1" x14ac:dyDescent="0.25">
      <c r="D131" s="3"/>
      <c r="E131" s="3"/>
    </row>
    <row r="132" spans="4:7" ht="13.2" customHeight="1" x14ac:dyDescent="0.25">
      <c r="D132" s="3"/>
      <c r="E132" s="3"/>
    </row>
    <row r="133" spans="4:7" ht="13.2" customHeight="1" x14ac:dyDescent="0.25">
      <c r="D133" s="3"/>
      <c r="E133" s="3"/>
    </row>
    <row r="134" spans="4:7" ht="13.2" customHeight="1" x14ac:dyDescent="0.25">
      <c r="D134" s="3"/>
      <c r="E134" s="3"/>
    </row>
    <row r="135" spans="4:7" ht="13.2" customHeight="1" x14ac:dyDescent="0.25">
      <c r="D135" s="3"/>
      <c r="E135" s="3"/>
    </row>
    <row r="136" spans="4:7" ht="13.2" customHeight="1" x14ac:dyDescent="0.25">
      <c r="D136" s="3"/>
      <c r="E136" s="3"/>
    </row>
    <row r="137" spans="4:7" ht="13.2" customHeight="1" x14ac:dyDescent="0.25">
      <c r="D137" s="3"/>
      <c r="E137" s="3"/>
    </row>
    <row r="138" spans="4:7" ht="13.2" customHeight="1" x14ac:dyDescent="0.25">
      <c r="D138" s="3"/>
      <c r="E138" s="3"/>
    </row>
    <row r="139" spans="4:7" ht="13.2" customHeight="1" x14ac:dyDescent="0.25">
      <c r="D139" s="3"/>
      <c r="E139" s="3"/>
    </row>
    <row r="140" spans="4:7" ht="13.2" customHeight="1" x14ac:dyDescent="0.25">
      <c r="D140" s="3"/>
      <c r="E140" s="3"/>
    </row>
    <row r="141" spans="4:7" ht="13.2" customHeight="1" x14ac:dyDescent="0.25">
      <c r="D141" s="3"/>
      <c r="E141" s="3"/>
    </row>
    <row r="142" spans="4:7" ht="13.2" customHeight="1" x14ac:dyDescent="0.25">
      <c r="D142" s="3"/>
      <c r="E142" s="3"/>
    </row>
    <row r="143" spans="4:7" ht="13.2" customHeight="1" x14ac:dyDescent="0.25">
      <c r="D143" s="3"/>
      <c r="E143" s="3"/>
    </row>
    <row r="144" spans="4:7" ht="13.2" customHeight="1" x14ac:dyDescent="0.25">
      <c r="D144" s="3"/>
      <c r="E144" s="3"/>
    </row>
    <row r="145" spans="4:5" ht="13.2" customHeight="1" x14ac:dyDescent="0.25">
      <c r="D145" s="3"/>
      <c r="E145" s="3"/>
    </row>
    <row r="146" spans="4:5" ht="13.2" customHeight="1" x14ac:dyDescent="0.25">
      <c r="D146" s="3"/>
      <c r="E146" s="3"/>
    </row>
    <row r="147" spans="4:5" ht="13.2" customHeight="1" x14ac:dyDescent="0.25">
      <c r="D147" s="3"/>
      <c r="E147" s="3"/>
    </row>
    <row r="148" spans="4:5" ht="13.2" customHeight="1" x14ac:dyDescent="0.25">
      <c r="D148" s="3"/>
      <c r="E148" s="3"/>
    </row>
    <row r="149" spans="4:5" ht="13.2" customHeight="1" x14ac:dyDescent="0.25">
      <c r="D149" s="3"/>
      <c r="E149" s="3"/>
    </row>
    <row r="150" spans="4:5" ht="13.2" customHeight="1" x14ac:dyDescent="0.25">
      <c r="D150" s="3"/>
      <c r="E150" s="3"/>
    </row>
    <row r="151" spans="4:5" ht="13.2" customHeight="1" x14ac:dyDescent="0.25">
      <c r="D151" s="3"/>
      <c r="E151" s="3"/>
    </row>
    <row r="152" spans="4:5" ht="13.2" customHeight="1" x14ac:dyDescent="0.25">
      <c r="D152" s="3"/>
      <c r="E152" s="3"/>
    </row>
    <row r="153" spans="4:5" ht="13.2" customHeight="1" x14ac:dyDescent="0.25">
      <c r="D153" s="3"/>
      <c r="E153" s="3"/>
    </row>
    <row r="154" spans="4:5" ht="13.2" customHeight="1" x14ac:dyDescent="0.25">
      <c r="D154" s="3"/>
      <c r="E154" s="3"/>
    </row>
    <row r="155" spans="4:5" ht="13.2" customHeight="1" x14ac:dyDescent="0.25">
      <c r="D155" s="3"/>
      <c r="E155" s="3"/>
    </row>
    <row r="156" spans="4:5" ht="13.2" customHeight="1" x14ac:dyDescent="0.25">
      <c r="D156" s="3"/>
      <c r="E156" s="3"/>
    </row>
    <row r="157" spans="4:5" ht="13.2" customHeight="1" x14ac:dyDescent="0.25">
      <c r="D157" s="3"/>
      <c r="E157" s="3"/>
    </row>
    <row r="158" spans="4:5" ht="13.2" customHeight="1" x14ac:dyDescent="0.25">
      <c r="D158" s="3"/>
      <c r="E158" s="3"/>
    </row>
    <row r="159" spans="4:5" ht="13.2" customHeight="1" x14ac:dyDescent="0.25">
      <c r="D159" s="3"/>
      <c r="E159" s="3"/>
    </row>
    <row r="160" spans="4:5" ht="13.2" customHeight="1" x14ac:dyDescent="0.25">
      <c r="D160" s="3"/>
      <c r="E160" s="3"/>
    </row>
    <row r="161" spans="4:5" ht="13.2" customHeight="1" x14ac:dyDescent="0.25">
      <c r="D161" s="3"/>
      <c r="E161" s="3"/>
    </row>
    <row r="162" spans="4:5" ht="13.2" customHeight="1" x14ac:dyDescent="0.25">
      <c r="D162" s="3"/>
      <c r="E162" s="3"/>
    </row>
    <row r="163" spans="4:5" ht="13.2" x14ac:dyDescent="0.25">
      <c r="D163" s="3"/>
      <c r="E163" s="3"/>
    </row>
    <row r="164" spans="4:5" ht="13.2" x14ac:dyDescent="0.25">
      <c r="D164" s="3"/>
      <c r="E164" s="3"/>
    </row>
    <row r="165" spans="4:5" ht="13.2" x14ac:dyDescent="0.25">
      <c r="D165" s="3"/>
      <c r="E165" s="3"/>
    </row>
    <row r="166" spans="4:5" ht="13.2" x14ac:dyDescent="0.25">
      <c r="D166" s="3"/>
      <c r="E166" s="3"/>
    </row>
    <row r="167" spans="4:5" ht="13.2" x14ac:dyDescent="0.25">
      <c r="D167" s="3"/>
      <c r="E167" s="3"/>
    </row>
    <row r="168" spans="4:5" ht="13.2" x14ac:dyDescent="0.25">
      <c r="D168" s="3"/>
      <c r="E168" s="3"/>
    </row>
    <row r="169" spans="4:5" ht="13.2" x14ac:dyDescent="0.25">
      <c r="D169" s="3"/>
      <c r="E169" s="3"/>
    </row>
    <row r="170" spans="4:5" ht="13.2" x14ac:dyDescent="0.25">
      <c r="D170" s="3"/>
      <c r="E170" s="3"/>
    </row>
    <row r="171" spans="4:5" ht="13.2" x14ac:dyDescent="0.25">
      <c r="D171" s="3"/>
      <c r="E171" s="3"/>
    </row>
    <row r="172" spans="4:5" ht="13.2" x14ac:dyDescent="0.25">
      <c r="D172" s="3"/>
      <c r="E172" s="3"/>
    </row>
    <row r="173" spans="4:5" ht="13.2" x14ac:dyDescent="0.25">
      <c r="D173" s="3"/>
      <c r="E173" s="3"/>
    </row>
    <row r="174" spans="4:5" ht="13.2" x14ac:dyDescent="0.25">
      <c r="D174" s="3"/>
      <c r="E174" s="3"/>
    </row>
    <row r="175" spans="4:5" ht="13.2" x14ac:dyDescent="0.25">
      <c r="D175" s="3"/>
      <c r="E175" s="3"/>
    </row>
    <row r="176" spans="4:5" ht="13.2" x14ac:dyDescent="0.25">
      <c r="D176" s="3"/>
      <c r="E176" s="3"/>
    </row>
    <row r="177" spans="4:5" ht="13.2" x14ac:dyDescent="0.25">
      <c r="D177" s="3"/>
      <c r="E177" s="3"/>
    </row>
    <row r="178" spans="4:5" ht="13.2" x14ac:dyDescent="0.25">
      <c r="D178" s="3"/>
      <c r="E178" s="3"/>
    </row>
    <row r="179" spans="4:5" ht="13.2" x14ac:dyDescent="0.25">
      <c r="D179" s="3"/>
      <c r="E179" s="3"/>
    </row>
    <row r="180" spans="4:5" ht="13.2" x14ac:dyDescent="0.25">
      <c r="D180" s="3"/>
      <c r="E180" s="3"/>
    </row>
    <row r="181" spans="4:5" ht="13.2" x14ac:dyDescent="0.25">
      <c r="D181" s="3"/>
      <c r="E181" s="3"/>
    </row>
    <row r="182" spans="4:5" ht="13.2" x14ac:dyDescent="0.25">
      <c r="D182" s="3"/>
      <c r="E182" s="3"/>
    </row>
    <row r="183" spans="4:5" ht="13.2" x14ac:dyDescent="0.25">
      <c r="D183" s="3"/>
      <c r="E183" s="3"/>
    </row>
    <row r="184" spans="4:5" ht="13.2" x14ac:dyDescent="0.25">
      <c r="D184" s="3"/>
      <c r="E184" s="3"/>
    </row>
    <row r="185" spans="4:5" ht="13.2" x14ac:dyDescent="0.25">
      <c r="D185" s="3"/>
      <c r="E185" s="3"/>
    </row>
    <row r="186" spans="4:5" ht="13.2" x14ac:dyDescent="0.25">
      <c r="D186" s="3"/>
      <c r="E186" s="3"/>
    </row>
    <row r="187" spans="4:5" ht="13.2" x14ac:dyDescent="0.25">
      <c r="D187" s="3"/>
      <c r="E187" s="3"/>
    </row>
    <row r="188" spans="4:5" ht="13.2" x14ac:dyDescent="0.25">
      <c r="D188" s="3"/>
      <c r="E188" s="3"/>
    </row>
    <row r="189" spans="4:5" ht="13.2" x14ac:dyDescent="0.25">
      <c r="D189" s="3"/>
      <c r="E189" s="3"/>
    </row>
    <row r="190" spans="4:5" ht="13.2" x14ac:dyDescent="0.25">
      <c r="D190" s="3"/>
      <c r="E190" s="3"/>
    </row>
    <row r="191" spans="4:5" ht="13.2" x14ac:dyDescent="0.25">
      <c r="D191" s="3"/>
      <c r="E191" s="3"/>
    </row>
    <row r="192" spans="4:5" ht="13.2" x14ac:dyDescent="0.25">
      <c r="D192" s="3"/>
      <c r="E192" s="3"/>
    </row>
    <row r="193" spans="4:5" ht="13.2" x14ac:dyDescent="0.25">
      <c r="D193" s="3"/>
      <c r="E193" s="3"/>
    </row>
    <row r="194" spans="4:5" ht="13.2" x14ac:dyDescent="0.25">
      <c r="D194" s="3"/>
      <c r="E194" s="3"/>
    </row>
    <row r="195" spans="4:5" ht="13.2" x14ac:dyDescent="0.25">
      <c r="D195" s="3"/>
      <c r="E195" s="3"/>
    </row>
    <row r="196" spans="4:5" ht="13.2" x14ac:dyDescent="0.25">
      <c r="D196" s="3"/>
      <c r="E196" s="3"/>
    </row>
    <row r="197" spans="4:5" ht="13.2" x14ac:dyDescent="0.25">
      <c r="D197" s="3"/>
      <c r="E197" s="3"/>
    </row>
    <row r="198" spans="4:5" ht="13.2" x14ac:dyDescent="0.25">
      <c r="D198" s="3"/>
      <c r="E198" s="3"/>
    </row>
    <row r="199" spans="4:5" ht="13.2" x14ac:dyDescent="0.25">
      <c r="D199" s="3"/>
      <c r="E199" s="3"/>
    </row>
    <row r="200" spans="4:5" ht="13.2" x14ac:dyDescent="0.25">
      <c r="D200" s="3"/>
      <c r="E200" s="3"/>
    </row>
    <row r="201" spans="4:5" ht="13.2" x14ac:dyDescent="0.25">
      <c r="D201" s="3"/>
      <c r="E201" s="3"/>
    </row>
    <row r="202" spans="4:5" ht="13.2" x14ac:dyDescent="0.25">
      <c r="D202" s="3"/>
      <c r="E202" s="3"/>
    </row>
    <row r="203" spans="4:5" ht="13.2" x14ac:dyDescent="0.25">
      <c r="D203" s="3"/>
      <c r="E203" s="3"/>
    </row>
    <row r="204" spans="4:5" ht="13.2" x14ac:dyDescent="0.25">
      <c r="D204" s="3"/>
      <c r="E204" s="3"/>
    </row>
    <row r="205" spans="4:5" ht="13.2" x14ac:dyDescent="0.25">
      <c r="D205" s="3"/>
      <c r="E205" s="3"/>
    </row>
    <row r="206" spans="4:5" ht="13.2" x14ac:dyDescent="0.25">
      <c r="D206" s="3"/>
      <c r="E206" s="3"/>
    </row>
    <row r="207" spans="4:5" ht="13.2" x14ac:dyDescent="0.25">
      <c r="D207" s="3"/>
      <c r="E207" s="3"/>
    </row>
    <row r="208" spans="4:5" ht="13.2" x14ac:dyDescent="0.25">
      <c r="D208" s="3"/>
      <c r="E208" s="3"/>
    </row>
    <row r="209" spans="4:5" ht="13.2" x14ac:dyDescent="0.25">
      <c r="D209" s="3"/>
      <c r="E209" s="3"/>
    </row>
    <row r="210" spans="4:5" ht="13.2" x14ac:dyDescent="0.25">
      <c r="D210" s="3"/>
      <c r="E210" s="3"/>
    </row>
    <row r="211" spans="4:5" ht="13.2" x14ac:dyDescent="0.25">
      <c r="D211" s="3"/>
      <c r="E211" s="3"/>
    </row>
    <row r="212" spans="4:5" ht="13.2" x14ac:dyDescent="0.25">
      <c r="D212" s="3"/>
      <c r="E212" s="3"/>
    </row>
    <row r="213" spans="4:5" ht="13.2" x14ac:dyDescent="0.25">
      <c r="D213" s="3"/>
      <c r="E213" s="3"/>
    </row>
    <row r="214" spans="4:5" ht="13.2" x14ac:dyDescent="0.25">
      <c r="D214" s="3"/>
      <c r="E214" s="3"/>
    </row>
    <row r="215" spans="4:5" ht="13.2" x14ac:dyDescent="0.25">
      <c r="D215" s="3"/>
      <c r="E215" s="3"/>
    </row>
    <row r="216" spans="4:5" ht="13.2" x14ac:dyDescent="0.25">
      <c r="D216" s="3"/>
      <c r="E216" s="3"/>
    </row>
    <row r="217" spans="4:5" ht="13.2" x14ac:dyDescent="0.25">
      <c r="D217" s="3"/>
      <c r="E217" s="3"/>
    </row>
    <row r="218" spans="4:5" ht="13.2" x14ac:dyDescent="0.25">
      <c r="D218" s="3"/>
      <c r="E218" s="3"/>
    </row>
    <row r="219" spans="4:5" ht="13.2" x14ac:dyDescent="0.25">
      <c r="D219" s="3"/>
      <c r="E219" s="3"/>
    </row>
    <row r="220" spans="4:5" ht="13.2" x14ac:dyDescent="0.25">
      <c r="D220" s="3"/>
      <c r="E220" s="3"/>
    </row>
    <row r="221" spans="4:5" ht="13.2" x14ac:dyDescent="0.25">
      <c r="D221" s="3"/>
      <c r="E221" s="3"/>
    </row>
    <row r="222" spans="4:5" ht="13.2" x14ac:dyDescent="0.25">
      <c r="D222" s="3"/>
      <c r="E222" s="3"/>
    </row>
    <row r="223" spans="4:5" ht="13.2" x14ac:dyDescent="0.25">
      <c r="D223" s="3"/>
      <c r="E223" s="3"/>
    </row>
    <row r="224" spans="4:5" ht="13.2" x14ac:dyDescent="0.25">
      <c r="D224" s="3"/>
      <c r="E224" s="3"/>
    </row>
    <row r="225" spans="4:5" ht="13.2" x14ac:dyDescent="0.25">
      <c r="D225" s="3"/>
      <c r="E225" s="3"/>
    </row>
    <row r="226" spans="4:5" ht="13.2" x14ac:dyDescent="0.25">
      <c r="D226" s="3"/>
      <c r="E226" s="3"/>
    </row>
    <row r="227" spans="4:5" ht="13.2" x14ac:dyDescent="0.25">
      <c r="D227" s="3"/>
      <c r="E227" s="3"/>
    </row>
    <row r="228" spans="4:5" ht="13.2" x14ac:dyDescent="0.25">
      <c r="D228" s="3"/>
      <c r="E228" s="3"/>
    </row>
    <row r="229" spans="4:5" ht="13.2" x14ac:dyDescent="0.25">
      <c r="D229" s="3"/>
      <c r="E229" s="3"/>
    </row>
    <row r="230" spans="4:5" ht="13.2" x14ac:dyDescent="0.25">
      <c r="D230" s="3"/>
      <c r="E230" s="3"/>
    </row>
    <row r="231" spans="4:5" ht="13.2" x14ac:dyDescent="0.25">
      <c r="D231" s="3"/>
      <c r="E231" s="3"/>
    </row>
    <row r="232" spans="4:5" ht="13.2" x14ac:dyDescent="0.25">
      <c r="D232" s="3"/>
      <c r="E232" s="3"/>
    </row>
    <row r="233" spans="4:5" ht="13.2" x14ac:dyDescent="0.25">
      <c r="D233" s="3"/>
      <c r="E233" s="3"/>
    </row>
    <row r="234" spans="4:5" ht="13.2" x14ac:dyDescent="0.25">
      <c r="D234" s="3"/>
      <c r="E234" s="3"/>
    </row>
    <row r="235" spans="4:5" ht="13.2" x14ac:dyDescent="0.25">
      <c r="D235" s="3"/>
      <c r="E235" s="3"/>
    </row>
    <row r="236" spans="4:5" ht="13.2" x14ac:dyDescent="0.25">
      <c r="D236" s="3"/>
      <c r="E236" s="3"/>
    </row>
    <row r="237" spans="4:5" ht="13.2" x14ac:dyDescent="0.25">
      <c r="D237" s="3"/>
      <c r="E237" s="3"/>
    </row>
    <row r="238" spans="4:5" ht="13.2" x14ac:dyDescent="0.25">
      <c r="D238" s="3"/>
      <c r="E238" s="3"/>
    </row>
    <row r="239" spans="4:5" ht="13.2" x14ac:dyDescent="0.25">
      <c r="D239" s="3"/>
      <c r="E239" s="3"/>
    </row>
    <row r="240" spans="4:5" ht="13.2" x14ac:dyDescent="0.25">
      <c r="D240" s="3"/>
      <c r="E240" s="3"/>
    </row>
    <row r="241" spans="4:5" ht="13.2" x14ac:dyDescent="0.25">
      <c r="D241" s="3"/>
      <c r="E241" s="3"/>
    </row>
    <row r="242" spans="4:5" ht="13.2" x14ac:dyDescent="0.25">
      <c r="D242" s="3"/>
      <c r="E242" s="3"/>
    </row>
    <row r="243" spans="4:5" ht="13.2" x14ac:dyDescent="0.25">
      <c r="D243" s="3"/>
      <c r="E243" s="3"/>
    </row>
    <row r="244" spans="4:5" ht="13.2" x14ac:dyDescent="0.25">
      <c r="D244" s="3"/>
      <c r="E244" s="3"/>
    </row>
    <row r="245" spans="4:5" ht="13.2" x14ac:dyDescent="0.25">
      <c r="D245" s="3"/>
      <c r="E245" s="3"/>
    </row>
    <row r="246" spans="4:5" ht="13.2" x14ac:dyDescent="0.25">
      <c r="D246" s="3"/>
      <c r="E246" s="3"/>
    </row>
    <row r="247" spans="4:5" ht="13.2" x14ac:dyDescent="0.25">
      <c r="D247" s="3"/>
      <c r="E247" s="3"/>
    </row>
    <row r="248" spans="4:5" ht="13.2" x14ac:dyDescent="0.25">
      <c r="D248" s="3"/>
      <c r="E248" s="3"/>
    </row>
    <row r="249" spans="4:5" ht="13.2" x14ac:dyDescent="0.25">
      <c r="D249" s="3"/>
      <c r="E249" s="3"/>
    </row>
    <row r="250" spans="4:5" ht="13.2" x14ac:dyDescent="0.25">
      <c r="D250" s="3"/>
      <c r="E250" s="3"/>
    </row>
    <row r="251" spans="4:5" ht="13.2" x14ac:dyDescent="0.25">
      <c r="D251" s="3"/>
      <c r="E251" s="3"/>
    </row>
    <row r="252" spans="4:5" ht="13.2" x14ac:dyDescent="0.25">
      <c r="D252" s="3"/>
      <c r="E252" s="3"/>
    </row>
    <row r="253" spans="4:5" ht="13.2" x14ac:dyDescent="0.25">
      <c r="D253" s="3"/>
      <c r="E253" s="3"/>
    </row>
    <row r="254" spans="4:5" ht="13.2" x14ac:dyDescent="0.25">
      <c r="D254" s="3"/>
      <c r="E254" s="3"/>
    </row>
    <row r="255" spans="4:5" ht="13.2" x14ac:dyDescent="0.25">
      <c r="D255" s="3"/>
      <c r="E255" s="3"/>
    </row>
    <row r="256" spans="4:5" ht="13.2" x14ac:dyDescent="0.25">
      <c r="D256" s="3"/>
      <c r="E256" s="3"/>
    </row>
    <row r="257" spans="4:5" ht="13.2" x14ac:dyDescent="0.25">
      <c r="D257" s="3"/>
      <c r="E257" s="3"/>
    </row>
    <row r="258" spans="4:5" ht="13.2" x14ac:dyDescent="0.25">
      <c r="D258" s="3"/>
      <c r="E258" s="3"/>
    </row>
    <row r="259" spans="4:5" ht="13.2" x14ac:dyDescent="0.25">
      <c r="D259" s="3"/>
      <c r="E259" s="3"/>
    </row>
    <row r="260" spans="4:5" ht="13.2" x14ac:dyDescent="0.25">
      <c r="D260" s="3"/>
      <c r="E260" s="3"/>
    </row>
    <row r="261" spans="4:5" ht="13.2" x14ac:dyDescent="0.25">
      <c r="D261" s="3"/>
      <c r="E261" s="3"/>
    </row>
    <row r="262" spans="4:5" ht="13.2" x14ac:dyDescent="0.25">
      <c r="D262" s="3"/>
      <c r="E262" s="3"/>
    </row>
    <row r="263" spans="4:5" ht="13.2" x14ac:dyDescent="0.25">
      <c r="D263" s="3"/>
      <c r="E263" s="3"/>
    </row>
    <row r="264" spans="4:5" ht="13.2" x14ac:dyDescent="0.25">
      <c r="D264" s="3"/>
      <c r="E264" s="3"/>
    </row>
    <row r="265" spans="4:5" ht="13.2" x14ac:dyDescent="0.25">
      <c r="D265" s="3"/>
      <c r="E265" s="3"/>
    </row>
    <row r="266" spans="4:5" ht="13.2" x14ac:dyDescent="0.25">
      <c r="D266" s="3"/>
      <c r="E266" s="3"/>
    </row>
    <row r="267" spans="4:5" ht="13.2" x14ac:dyDescent="0.25">
      <c r="D267" s="3"/>
      <c r="E267" s="3"/>
    </row>
    <row r="268" spans="4:5" ht="13.2" x14ac:dyDescent="0.25">
      <c r="D268" s="3"/>
      <c r="E268" s="3"/>
    </row>
    <row r="269" spans="4:5" ht="13.2" x14ac:dyDescent="0.25">
      <c r="D269" s="3"/>
      <c r="E269" s="3"/>
    </row>
    <row r="270" spans="4:5" ht="13.2" x14ac:dyDescent="0.25">
      <c r="D270" s="3"/>
      <c r="E270" s="3"/>
    </row>
    <row r="271" spans="4:5" ht="13.2" x14ac:dyDescent="0.25">
      <c r="D271" s="3"/>
      <c r="E271" s="3"/>
    </row>
    <row r="272" spans="4:5" ht="13.2" x14ac:dyDescent="0.25">
      <c r="D272" s="3"/>
      <c r="E272" s="3"/>
    </row>
    <row r="273" spans="4:5" ht="13.2" x14ac:dyDescent="0.25">
      <c r="D273" s="3"/>
      <c r="E273" s="3"/>
    </row>
    <row r="274" spans="4:5" ht="13.2" x14ac:dyDescent="0.25">
      <c r="D274" s="3"/>
      <c r="E274" s="3"/>
    </row>
    <row r="275" spans="4:5" ht="13.2" x14ac:dyDescent="0.25">
      <c r="D275" s="3"/>
      <c r="E275" s="3"/>
    </row>
    <row r="276" spans="4:5" ht="13.2" x14ac:dyDescent="0.25">
      <c r="D276" s="3"/>
      <c r="E276" s="3"/>
    </row>
    <row r="277" spans="4:5" ht="13.2" x14ac:dyDescent="0.25">
      <c r="D277" s="3"/>
      <c r="E277" s="3"/>
    </row>
    <row r="278" spans="4:5" ht="13.2" x14ac:dyDescent="0.25">
      <c r="D278" s="3"/>
      <c r="E278" s="3"/>
    </row>
    <row r="279" spans="4:5" ht="13.2" x14ac:dyDescent="0.25">
      <c r="D279" s="3"/>
      <c r="E279" s="3"/>
    </row>
    <row r="280" spans="4:5" ht="13.2" x14ac:dyDescent="0.25">
      <c r="D280" s="3"/>
      <c r="E280" s="3"/>
    </row>
    <row r="281" spans="4:5" ht="13.2" x14ac:dyDescent="0.25">
      <c r="D281" s="3"/>
      <c r="E281" s="3"/>
    </row>
    <row r="282" spans="4:5" ht="13.2" x14ac:dyDescent="0.25">
      <c r="D282" s="3"/>
      <c r="E282" s="3"/>
    </row>
    <row r="283" spans="4:5" ht="13.2" x14ac:dyDescent="0.25">
      <c r="D283" s="3"/>
      <c r="E283" s="3"/>
    </row>
    <row r="284" spans="4:5" ht="13.2" x14ac:dyDescent="0.25">
      <c r="D284" s="3"/>
      <c r="E284" s="3"/>
    </row>
    <row r="285" spans="4:5" ht="13.2" x14ac:dyDescent="0.25">
      <c r="D285" s="3"/>
      <c r="E285" s="3"/>
    </row>
    <row r="286" spans="4:5" ht="13.2" x14ac:dyDescent="0.25">
      <c r="D286" s="3"/>
      <c r="E286" s="3"/>
    </row>
    <row r="287" spans="4:5" ht="13.2" x14ac:dyDescent="0.25">
      <c r="D287" s="3"/>
      <c r="E287" s="3"/>
    </row>
    <row r="288" spans="4:5" ht="13.2" x14ac:dyDescent="0.25">
      <c r="D288" s="3"/>
      <c r="E288" s="3"/>
    </row>
    <row r="289" spans="4:5" ht="13.2" x14ac:dyDescent="0.25">
      <c r="D289" s="3"/>
      <c r="E289" s="3"/>
    </row>
    <row r="290" spans="4:5" ht="13.2" x14ac:dyDescent="0.25">
      <c r="D290" s="3"/>
      <c r="E290" s="3"/>
    </row>
    <row r="291" spans="4:5" ht="13.2" x14ac:dyDescent="0.25">
      <c r="D291" s="3"/>
      <c r="E291" s="3"/>
    </row>
    <row r="292" spans="4:5" ht="13.2" x14ac:dyDescent="0.25">
      <c r="D292" s="3"/>
      <c r="E292" s="3"/>
    </row>
    <row r="293" spans="4:5" ht="13.2" x14ac:dyDescent="0.25">
      <c r="D293" s="3"/>
      <c r="E293" s="3"/>
    </row>
    <row r="294" spans="4:5" ht="13.2" x14ac:dyDescent="0.25">
      <c r="D294" s="3"/>
      <c r="E294" s="3"/>
    </row>
    <row r="295" spans="4:5" ht="13.2" x14ac:dyDescent="0.25">
      <c r="D295" s="3"/>
      <c r="E295" s="3"/>
    </row>
    <row r="296" spans="4:5" ht="13.2" x14ac:dyDescent="0.25">
      <c r="D296" s="3"/>
      <c r="E296" s="3"/>
    </row>
    <row r="297" spans="4:5" ht="13.2" x14ac:dyDescent="0.25">
      <c r="D297" s="3"/>
      <c r="E297" s="3"/>
    </row>
    <row r="298" spans="4:5" ht="13.2" x14ac:dyDescent="0.25">
      <c r="D298" s="3"/>
      <c r="E298" s="3"/>
    </row>
    <row r="299" spans="4:5" ht="13.2" x14ac:dyDescent="0.25">
      <c r="D299" s="3"/>
      <c r="E299" s="3"/>
    </row>
    <row r="300" spans="4:5" ht="13.2" x14ac:dyDescent="0.25">
      <c r="D300" s="3"/>
      <c r="E300" s="3"/>
    </row>
    <row r="301" spans="4:5" ht="13.2" x14ac:dyDescent="0.25">
      <c r="D301" s="3"/>
      <c r="E301" s="3"/>
    </row>
    <row r="302" spans="4:5" ht="13.2" x14ac:dyDescent="0.25">
      <c r="D302" s="3"/>
      <c r="E302" s="3"/>
    </row>
    <row r="303" spans="4:5" ht="13.2" x14ac:dyDescent="0.25">
      <c r="D303" s="3"/>
      <c r="E303" s="3"/>
    </row>
    <row r="304" spans="4:5" ht="13.2" x14ac:dyDescent="0.25">
      <c r="D304" s="3"/>
      <c r="E304" s="3"/>
    </row>
    <row r="305" spans="4:5" ht="13.2" x14ac:dyDescent="0.25">
      <c r="D305" s="3"/>
      <c r="E305" s="3"/>
    </row>
    <row r="306" spans="4:5" ht="13.2" x14ac:dyDescent="0.25">
      <c r="D306" s="3"/>
      <c r="E306" s="3"/>
    </row>
    <row r="307" spans="4:5" ht="13.2" x14ac:dyDescent="0.25">
      <c r="D307" s="3"/>
      <c r="E307" s="3"/>
    </row>
    <row r="308" spans="4:5" ht="13.2" x14ac:dyDescent="0.25">
      <c r="D308" s="3"/>
      <c r="E308" s="3"/>
    </row>
    <row r="309" spans="4:5" ht="13.2" x14ac:dyDescent="0.25">
      <c r="D309" s="3"/>
      <c r="E309" s="3"/>
    </row>
    <row r="310" spans="4:5" ht="13.2" x14ac:dyDescent="0.25">
      <c r="D310" s="3"/>
      <c r="E310" s="3"/>
    </row>
    <row r="311" spans="4:5" ht="13.2" x14ac:dyDescent="0.25">
      <c r="D311" s="3"/>
      <c r="E311" s="3"/>
    </row>
    <row r="312" spans="4:5" ht="13.2" x14ac:dyDescent="0.25">
      <c r="D312" s="3"/>
      <c r="E312" s="3"/>
    </row>
    <row r="313" spans="4:5" ht="13.2" x14ac:dyDescent="0.25">
      <c r="D313" s="3"/>
      <c r="E313" s="3"/>
    </row>
    <row r="314" spans="4:5" ht="13.2" x14ac:dyDescent="0.25">
      <c r="D314" s="3"/>
      <c r="E314" s="3"/>
    </row>
    <row r="315" spans="4:5" ht="13.2" x14ac:dyDescent="0.25">
      <c r="D315" s="3"/>
      <c r="E315" s="3"/>
    </row>
    <row r="316" spans="4:5" ht="13.2" x14ac:dyDescent="0.25">
      <c r="D316" s="3"/>
      <c r="E316" s="3"/>
    </row>
    <row r="317" spans="4:5" ht="13.2" x14ac:dyDescent="0.25">
      <c r="D317" s="3"/>
      <c r="E317" s="3"/>
    </row>
    <row r="318" spans="4:5" ht="13.2" x14ac:dyDescent="0.25">
      <c r="D318" s="3"/>
      <c r="E318" s="3"/>
    </row>
    <row r="319" spans="4:5" ht="13.2" x14ac:dyDescent="0.25">
      <c r="D319" s="3"/>
      <c r="E319" s="3"/>
    </row>
    <row r="320" spans="4:5" ht="13.2" x14ac:dyDescent="0.25">
      <c r="D320" s="3"/>
      <c r="E320" s="3"/>
    </row>
    <row r="321" spans="4:5" ht="13.2" x14ac:dyDescent="0.25">
      <c r="D321" s="3"/>
      <c r="E321" s="3"/>
    </row>
    <row r="322" spans="4:5" ht="13.2" x14ac:dyDescent="0.25">
      <c r="D322" s="3"/>
      <c r="E322" s="3"/>
    </row>
    <row r="323" spans="4:5" ht="13.2" x14ac:dyDescent="0.25">
      <c r="D323" s="3"/>
      <c r="E323" s="3"/>
    </row>
    <row r="324" spans="4:5" ht="13.2" x14ac:dyDescent="0.25">
      <c r="D324" s="3"/>
      <c r="E324" s="3"/>
    </row>
    <row r="325" spans="4:5" ht="13.2" x14ac:dyDescent="0.25">
      <c r="D325" s="3"/>
      <c r="E325" s="3"/>
    </row>
    <row r="326" spans="4:5" ht="13.2" x14ac:dyDescent="0.25">
      <c r="D326" s="3"/>
      <c r="E326" s="3"/>
    </row>
    <row r="327" spans="4:5" ht="13.2" x14ac:dyDescent="0.25">
      <c r="D327" s="3"/>
      <c r="E327" s="3"/>
    </row>
    <row r="328" spans="4:5" ht="13.2" x14ac:dyDescent="0.25">
      <c r="D328" s="3"/>
      <c r="E328" s="3"/>
    </row>
    <row r="329" spans="4:5" ht="13.2" x14ac:dyDescent="0.25">
      <c r="D329" s="3"/>
      <c r="E329" s="3"/>
    </row>
    <row r="330" spans="4:5" ht="13.2" x14ac:dyDescent="0.25">
      <c r="D330" s="3"/>
      <c r="E330" s="3"/>
    </row>
    <row r="331" spans="4:5" ht="13.2" x14ac:dyDescent="0.25">
      <c r="D331" s="3"/>
      <c r="E331" s="3"/>
    </row>
    <row r="332" spans="4:5" ht="13.2" x14ac:dyDescent="0.25">
      <c r="D332" s="3"/>
      <c r="E332" s="3"/>
    </row>
    <row r="333" spans="4:5" ht="13.2" x14ac:dyDescent="0.25">
      <c r="D333" s="3"/>
      <c r="E333" s="3"/>
    </row>
    <row r="334" spans="4:5" ht="13.2" x14ac:dyDescent="0.25">
      <c r="D334" s="3"/>
      <c r="E334" s="3"/>
    </row>
    <row r="335" spans="4:5" ht="13.2" x14ac:dyDescent="0.25">
      <c r="D335" s="3"/>
      <c r="E335" s="3"/>
    </row>
    <row r="336" spans="4:5" ht="13.2" x14ac:dyDescent="0.25">
      <c r="D336" s="3"/>
      <c r="E336" s="3"/>
    </row>
    <row r="337" spans="4:5" ht="13.2" x14ac:dyDescent="0.25">
      <c r="D337" s="3"/>
      <c r="E337" s="3"/>
    </row>
    <row r="338" spans="4:5" ht="13.2" x14ac:dyDescent="0.25">
      <c r="D338" s="3"/>
      <c r="E338" s="3"/>
    </row>
    <row r="339" spans="4:5" ht="13.2" x14ac:dyDescent="0.25">
      <c r="D339" s="3"/>
      <c r="E339" s="3"/>
    </row>
    <row r="340" spans="4:5" ht="13.2" x14ac:dyDescent="0.25">
      <c r="D340" s="3"/>
      <c r="E340" s="3"/>
    </row>
    <row r="341" spans="4:5" ht="13.2" x14ac:dyDescent="0.25">
      <c r="D341" s="3"/>
      <c r="E341" s="3"/>
    </row>
    <row r="342" spans="4:5" ht="13.2" x14ac:dyDescent="0.25">
      <c r="D342" s="3"/>
      <c r="E342" s="3"/>
    </row>
    <row r="343" spans="4:5" ht="13.2" x14ac:dyDescent="0.25">
      <c r="D343" s="3"/>
      <c r="E343" s="3"/>
    </row>
    <row r="344" spans="4:5" ht="13.2" x14ac:dyDescent="0.25">
      <c r="D344" s="3"/>
      <c r="E344" s="3"/>
    </row>
    <row r="345" spans="4:5" ht="13.2" x14ac:dyDescent="0.25">
      <c r="D345" s="3"/>
      <c r="E345" s="3"/>
    </row>
    <row r="346" spans="4:5" ht="13.2" x14ac:dyDescent="0.25">
      <c r="D346" s="3"/>
      <c r="E346" s="3"/>
    </row>
    <row r="347" spans="4:5" ht="13.2" x14ac:dyDescent="0.25">
      <c r="D347" s="3"/>
      <c r="E347" s="3"/>
    </row>
    <row r="348" spans="4:5" ht="13.2" x14ac:dyDescent="0.25">
      <c r="D348" s="3"/>
      <c r="E348" s="3"/>
    </row>
    <row r="349" spans="4:5" ht="13.2" x14ac:dyDescent="0.25">
      <c r="D349" s="3"/>
      <c r="E349" s="3"/>
    </row>
    <row r="350" spans="4:5" ht="13.2" x14ac:dyDescent="0.25">
      <c r="D350" s="3"/>
      <c r="E350" s="3"/>
    </row>
    <row r="351" spans="4:5" ht="13.2" x14ac:dyDescent="0.25">
      <c r="D351" s="3"/>
      <c r="E351" s="3"/>
    </row>
    <row r="352" spans="4:5" ht="13.2" x14ac:dyDescent="0.25">
      <c r="D352" s="3"/>
      <c r="E352" s="3"/>
    </row>
    <row r="353" spans="4:5" ht="13.2" x14ac:dyDescent="0.25">
      <c r="D353" s="3"/>
      <c r="E353" s="3"/>
    </row>
    <row r="354" spans="4:5" ht="13.2" x14ac:dyDescent="0.25">
      <c r="D354" s="3"/>
      <c r="E354" s="3"/>
    </row>
    <row r="355" spans="4:5" ht="13.2" x14ac:dyDescent="0.25">
      <c r="D355" s="3"/>
      <c r="E355" s="3"/>
    </row>
    <row r="356" spans="4:5" ht="13.2" x14ac:dyDescent="0.25">
      <c r="D356" s="3"/>
      <c r="E356" s="3"/>
    </row>
    <row r="357" spans="4:5" ht="13.2" x14ac:dyDescent="0.25">
      <c r="D357" s="3"/>
      <c r="E357" s="3"/>
    </row>
    <row r="358" spans="4:5" ht="13.2" x14ac:dyDescent="0.25">
      <c r="D358" s="3"/>
      <c r="E358" s="3"/>
    </row>
    <row r="359" spans="4:5" ht="13.2" x14ac:dyDescent="0.25">
      <c r="D359" s="3"/>
      <c r="E359" s="3"/>
    </row>
    <row r="360" spans="4:5" ht="13.2" x14ac:dyDescent="0.25">
      <c r="D360" s="3"/>
      <c r="E360" s="3"/>
    </row>
    <row r="361" spans="4:5" ht="13.2" x14ac:dyDescent="0.25">
      <c r="D361" s="3"/>
      <c r="E361" s="3"/>
    </row>
    <row r="362" spans="4:5" ht="13.2" x14ac:dyDescent="0.25">
      <c r="D362" s="3"/>
      <c r="E362" s="3"/>
    </row>
    <row r="363" spans="4:5" ht="13.2" x14ac:dyDescent="0.25">
      <c r="D363" s="3"/>
      <c r="E363" s="3"/>
    </row>
    <row r="364" spans="4:5" ht="13.2" x14ac:dyDescent="0.25">
      <c r="D364" s="3"/>
      <c r="E364" s="3"/>
    </row>
    <row r="365" spans="4:5" ht="13.2" x14ac:dyDescent="0.25">
      <c r="D365" s="3"/>
      <c r="E365" s="3"/>
    </row>
    <row r="366" spans="4:5" ht="13.2" x14ac:dyDescent="0.25">
      <c r="D366" s="3"/>
      <c r="E366" s="3"/>
    </row>
    <row r="367" spans="4:5" ht="13.2" x14ac:dyDescent="0.25">
      <c r="D367" s="3"/>
      <c r="E367" s="3"/>
    </row>
    <row r="368" spans="4:5" ht="13.2" x14ac:dyDescent="0.25">
      <c r="D368" s="3"/>
      <c r="E368" s="3"/>
    </row>
    <row r="369" spans="4:5" ht="13.2" x14ac:dyDescent="0.25">
      <c r="D369" s="3"/>
      <c r="E369" s="3"/>
    </row>
    <row r="370" spans="4:5" ht="13.2" x14ac:dyDescent="0.25">
      <c r="D370" s="3"/>
      <c r="E370" s="3"/>
    </row>
    <row r="371" spans="4:5" ht="13.2" x14ac:dyDescent="0.25">
      <c r="D371" s="3"/>
      <c r="E371" s="3"/>
    </row>
    <row r="372" spans="4:5" ht="13.2" x14ac:dyDescent="0.25">
      <c r="D372" s="3"/>
      <c r="E372" s="3"/>
    </row>
    <row r="373" spans="4:5" ht="13.2" x14ac:dyDescent="0.25">
      <c r="D373" s="3"/>
      <c r="E373" s="3"/>
    </row>
    <row r="374" spans="4:5" ht="13.2" x14ac:dyDescent="0.25">
      <c r="D374" s="3"/>
      <c r="E374" s="3"/>
    </row>
    <row r="375" spans="4:5" ht="13.2" x14ac:dyDescent="0.25">
      <c r="D375" s="3"/>
      <c r="E375" s="3"/>
    </row>
    <row r="376" spans="4:5" ht="13.2" x14ac:dyDescent="0.25">
      <c r="D376" s="3"/>
      <c r="E376" s="3"/>
    </row>
    <row r="377" spans="4:5" ht="13.2" x14ac:dyDescent="0.25">
      <c r="D377" s="3"/>
      <c r="E377" s="3"/>
    </row>
    <row r="378" spans="4:5" ht="13.2" x14ac:dyDescent="0.25">
      <c r="D378" s="3"/>
      <c r="E378" s="3"/>
    </row>
    <row r="379" spans="4:5" ht="13.2" x14ac:dyDescent="0.25">
      <c r="D379" s="3"/>
      <c r="E379" s="3"/>
    </row>
    <row r="380" spans="4:5" ht="13.2" x14ac:dyDescent="0.25">
      <c r="D380" s="3"/>
      <c r="E380" s="3"/>
    </row>
    <row r="381" spans="4:5" ht="13.2" x14ac:dyDescent="0.25">
      <c r="D381" s="3"/>
      <c r="E381" s="3"/>
    </row>
    <row r="382" spans="4:5" ht="13.2" x14ac:dyDescent="0.25">
      <c r="D382" s="3"/>
      <c r="E382" s="3"/>
    </row>
    <row r="383" spans="4:5" ht="13.2" x14ac:dyDescent="0.25">
      <c r="D383" s="3"/>
      <c r="E383" s="3"/>
    </row>
    <row r="384" spans="4:5" ht="13.2" x14ac:dyDescent="0.25">
      <c r="D384" s="3"/>
      <c r="E384" s="3"/>
    </row>
    <row r="385" spans="4:5" ht="13.2" x14ac:dyDescent="0.25">
      <c r="D385" s="3"/>
      <c r="E385" s="3"/>
    </row>
    <row r="386" spans="4:5" ht="13.2" x14ac:dyDescent="0.25">
      <c r="D386" s="3"/>
      <c r="E386" s="3"/>
    </row>
    <row r="387" spans="4:5" ht="13.2" x14ac:dyDescent="0.25">
      <c r="D387" s="3"/>
      <c r="E387" s="3"/>
    </row>
    <row r="388" spans="4:5" ht="13.2" x14ac:dyDescent="0.25">
      <c r="D388" s="3"/>
      <c r="E388" s="3"/>
    </row>
    <row r="389" spans="4:5" ht="13.2" x14ac:dyDescent="0.25">
      <c r="D389" s="3"/>
      <c r="E389" s="3"/>
    </row>
    <row r="390" spans="4:5" ht="13.2" x14ac:dyDescent="0.25">
      <c r="D390" s="3"/>
      <c r="E390" s="3"/>
    </row>
    <row r="391" spans="4:5" ht="13.2" x14ac:dyDescent="0.25">
      <c r="D391" s="3"/>
      <c r="E391" s="3"/>
    </row>
    <row r="392" spans="4:5" ht="13.2" x14ac:dyDescent="0.25">
      <c r="D392" s="3"/>
      <c r="E392" s="3"/>
    </row>
    <row r="393" spans="4:5" ht="13.2" x14ac:dyDescent="0.25">
      <c r="D393" s="3"/>
      <c r="E393" s="3"/>
    </row>
    <row r="394" spans="4:5" ht="13.2" x14ac:dyDescent="0.25">
      <c r="D394" s="3"/>
      <c r="E394" s="3"/>
    </row>
    <row r="395" spans="4:5" ht="13.2" x14ac:dyDescent="0.25">
      <c r="D395" s="3"/>
      <c r="E395" s="3"/>
    </row>
    <row r="396" spans="4:5" ht="13.2" x14ac:dyDescent="0.25">
      <c r="D396" s="3"/>
      <c r="E396" s="3"/>
    </row>
    <row r="397" spans="4:5" ht="13.2" x14ac:dyDescent="0.25">
      <c r="D397" s="3"/>
      <c r="E397" s="3"/>
    </row>
    <row r="398" spans="4:5" ht="13.2" x14ac:dyDescent="0.25">
      <c r="D398" s="3"/>
      <c r="E398" s="3"/>
    </row>
    <row r="399" spans="4:5" ht="13.2" x14ac:dyDescent="0.25">
      <c r="D399" s="3"/>
      <c r="E399" s="3"/>
    </row>
    <row r="400" spans="4:5" ht="13.2" x14ac:dyDescent="0.25">
      <c r="D400" s="3"/>
      <c r="E400" s="3"/>
    </row>
    <row r="401" spans="4:5" ht="13.2" x14ac:dyDescent="0.25">
      <c r="D401" s="3"/>
      <c r="E401" s="3"/>
    </row>
    <row r="402" spans="4:5" ht="13.2" x14ac:dyDescent="0.25">
      <c r="D402" s="3"/>
      <c r="E402" s="3"/>
    </row>
    <row r="403" spans="4:5" ht="13.2" x14ac:dyDescent="0.25">
      <c r="D403" s="3"/>
      <c r="E403" s="3"/>
    </row>
    <row r="404" spans="4:5" ht="13.2" x14ac:dyDescent="0.25">
      <c r="D404" s="3"/>
      <c r="E404" s="3"/>
    </row>
    <row r="405" spans="4:5" ht="13.2" x14ac:dyDescent="0.25">
      <c r="D405" s="3"/>
      <c r="E405" s="3"/>
    </row>
    <row r="406" spans="4:5" ht="13.2" x14ac:dyDescent="0.25">
      <c r="D406" s="3"/>
      <c r="E406" s="3"/>
    </row>
    <row r="407" spans="4:5" ht="13.2" x14ac:dyDescent="0.25">
      <c r="D407" s="3"/>
      <c r="E407" s="3"/>
    </row>
    <row r="408" spans="4:5" ht="13.2" x14ac:dyDescent="0.25">
      <c r="D408" s="3"/>
      <c r="E408" s="3"/>
    </row>
    <row r="409" spans="4:5" ht="13.2" x14ac:dyDescent="0.25">
      <c r="D409" s="3"/>
      <c r="E409" s="3"/>
    </row>
    <row r="410" spans="4:5" ht="13.2" x14ac:dyDescent="0.25">
      <c r="D410" s="3"/>
      <c r="E410" s="3"/>
    </row>
    <row r="411" spans="4:5" ht="13.2" x14ac:dyDescent="0.25">
      <c r="D411" s="3"/>
      <c r="E411" s="3"/>
    </row>
    <row r="412" spans="4:5" ht="13.2" x14ac:dyDescent="0.25">
      <c r="D412" s="3"/>
      <c r="E412" s="3"/>
    </row>
    <row r="413" spans="4:5" ht="13.2" x14ac:dyDescent="0.25">
      <c r="D413" s="3"/>
      <c r="E413" s="3"/>
    </row>
    <row r="414" spans="4:5" ht="13.2" x14ac:dyDescent="0.25">
      <c r="D414" s="3"/>
      <c r="E414" s="3"/>
    </row>
    <row r="415" spans="4:5" ht="13.2" x14ac:dyDescent="0.25">
      <c r="D415" s="3"/>
      <c r="E415" s="3"/>
    </row>
    <row r="416" spans="4:5" ht="13.2" x14ac:dyDescent="0.25">
      <c r="D416" s="3"/>
      <c r="E416" s="3"/>
    </row>
    <row r="417" spans="4:5" ht="13.2" x14ac:dyDescent="0.25">
      <c r="D417" s="3"/>
      <c r="E417" s="3"/>
    </row>
    <row r="418" spans="4:5" ht="13.2" x14ac:dyDescent="0.25">
      <c r="D418" s="3"/>
      <c r="E418" s="3"/>
    </row>
    <row r="419" spans="4:5" ht="13.2" x14ac:dyDescent="0.25">
      <c r="D419" s="3"/>
      <c r="E419" s="3"/>
    </row>
    <row r="420" spans="4:5" ht="13.2" x14ac:dyDescent="0.25">
      <c r="D420" s="3"/>
      <c r="E420" s="3"/>
    </row>
    <row r="421" spans="4:5" ht="13.2" x14ac:dyDescent="0.25">
      <c r="D421" s="3"/>
      <c r="E421" s="3"/>
    </row>
    <row r="422" spans="4:5" ht="13.2" x14ac:dyDescent="0.25">
      <c r="D422" s="3"/>
      <c r="E422" s="3"/>
    </row>
    <row r="423" spans="4:5" ht="13.2" x14ac:dyDescent="0.25">
      <c r="D423" s="3"/>
      <c r="E423" s="3"/>
    </row>
    <row r="424" spans="4:5" ht="13.2" x14ac:dyDescent="0.25">
      <c r="D424" s="3"/>
      <c r="E424" s="3"/>
    </row>
    <row r="425" spans="4:5" ht="13.2" x14ac:dyDescent="0.25">
      <c r="D425" s="3"/>
      <c r="E425" s="3"/>
    </row>
    <row r="426" spans="4:5" ht="13.2" x14ac:dyDescent="0.25">
      <c r="D426" s="3"/>
      <c r="E426" s="3"/>
    </row>
    <row r="427" spans="4:5" ht="13.2" x14ac:dyDescent="0.25">
      <c r="D427" s="3"/>
      <c r="E427" s="3"/>
    </row>
    <row r="428" spans="4:5" ht="13.2" x14ac:dyDescent="0.25">
      <c r="D428" s="3"/>
      <c r="E428" s="3"/>
    </row>
    <row r="429" spans="4:5" ht="13.2" x14ac:dyDescent="0.25">
      <c r="D429" s="3"/>
      <c r="E429" s="3"/>
    </row>
    <row r="430" spans="4:5" ht="13.2" x14ac:dyDescent="0.25">
      <c r="D430" s="3"/>
      <c r="E430" s="3"/>
    </row>
    <row r="431" spans="4:5" ht="13.2" x14ac:dyDescent="0.25">
      <c r="D431" s="3"/>
      <c r="E431" s="3"/>
    </row>
    <row r="432" spans="4:5" ht="13.2" x14ac:dyDescent="0.25">
      <c r="D432" s="3"/>
      <c r="E432" s="3"/>
    </row>
    <row r="433" spans="4:5" ht="13.2" x14ac:dyDescent="0.25">
      <c r="D433" s="3"/>
      <c r="E433" s="3"/>
    </row>
    <row r="434" spans="4:5" ht="13.2" x14ac:dyDescent="0.25">
      <c r="D434" s="3"/>
      <c r="E434" s="3"/>
    </row>
    <row r="435" spans="4:5" ht="13.2" x14ac:dyDescent="0.25">
      <c r="D435" s="3"/>
      <c r="E435" s="3"/>
    </row>
    <row r="436" spans="4:5" ht="13.2" x14ac:dyDescent="0.25">
      <c r="D436" s="3"/>
      <c r="E436" s="3"/>
    </row>
    <row r="437" spans="4:5" ht="13.2" x14ac:dyDescent="0.25">
      <c r="D437" s="3"/>
      <c r="E437" s="3"/>
    </row>
    <row r="438" spans="4:5" ht="13.2" x14ac:dyDescent="0.25">
      <c r="D438" s="3"/>
      <c r="E438" s="3"/>
    </row>
    <row r="439" spans="4:5" ht="13.2" x14ac:dyDescent="0.25">
      <c r="D439" s="3"/>
      <c r="E439" s="3"/>
    </row>
    <row r="440" spans="4:5" ht="13.2" x14ac:dyDescent="0.25">
      <c r="D440" s="3"/>
      <c r="E440" s="3"/>
    </row>
    <row r="441" spans="4:5" ht="13.2" x14ac:dyDescent="0.25">
      <c r="D441" s="3"/>
      <c r="E441" s="3"/>
    </row>
    <row r="442" spans="4:5" ht="13.2" x14ac:dyDescent="0.25"/>
    <row r="443" spans="4:5" ht="13.2" x14ac:dyDescent="0.25"/>
    <row r="444" spans="4:5" ht="13.2" x14ac:dyDescent="0.25"/>
  </sheetData>
  <mergeCells count="105">
    <mergeCell ref="I78:J80"/>
    <mergeCell ref="H78:H80"/>
    <mergeCell ref="K78:K80"/>
    <mergeCell ref="H81:H82"/>
    <mergeCell ref="I81:J82"/>
    <mergeCell ref="K81:K82"/>
    <mergeCell ref="I13:J14"/>
    <mergeCell ref="H13:H14"/>
    <mergeCell ref="I15:J16"/>
    <mergeCell ref="H15:H16"/>
    <mergeCell ref="K15:K16"/>
    <mergeCell ref="K13:K14"/>
    <mergeCell ref="I53:J54"/>
    <mergeCell ref="H53:H54"/>
    <mergeCell ref="K53:K54"/>
    <mergeCell ref="I63:J64"/>
    <mergeCell ref="I65:J66"/>
    <mergeCell ref="H63:H64"/>
    <mergeCell ref="H65:H66"/>
    <mergeCell ref="H35:I36"/>
    <mergeCell ref="H72:I73"/>
    <mergeCell ref="H76:H77"/>
    <mergeCell ref="I76:J77"/>
    <mergeCell ref="K76:K77"/>
    <mergeCell ref="K63:K64"/>
    <mergeCell ref="K65:K66"/>
    <mergeCell ref="I61:J62"/>
    <mergeCell ref="H67:H68"/>
    <mergeCell ref="I67:J68"/>
    <mergeCell ref="K67:K68"/>
    <mergeCell ref="H69:H70"/>
    <mergeCell ref="H25:H26"/>
    <mergeCell ref="I25:J26"/>
    <mergeCell ref="K57:K58"/>
    <mergeCell ref="H27:H28"/>
    <mergeCell ref="K51:K52"/>
    <mergeCell ref="K59:K60"/>
    <mergeCell ref="I59:J60"/>
    <mergeCell ref="I51:J52"/>
    <mergeCell ref="K55:K56"/>
    <mergeCell ref="I55:J56"/>
    <mergeCell ref="H61:H62"/>
    <mergeCell ref="I23:J24"/>
    <mergeCell ref="H23:H24"/>
    <mergeCell ref="K27:K28"/>
    <mergeCell ref="I2:M2"/>
    <mergeCell ref="I10:J10"/>
    <mergeCell ref="Q95:Q96"/>
    <mergeCell ref="I95:I96"/>
    <mergeCell ref="J95:J96"/>
    <mergeCell ref="L95:L96"/>
    <mergeCell ref="K95:K96"/>
    <mergeCell ref="O95:O96"/>
    <mergeCell ref="N95:N96"/>
    <mergeCell ref="M95:M96"/>
    <mergeCell ref="P95:P96"/>
    <mergeCell ref="K61:K62"/>
    <mergeCell ref="I69:J70"/>
    <mergeCell ref="K69:K70"/>
    <mergeCell ref="H4:I5"/>
    <mergeCell ref="H7:I8"/>
    <mergeCell ref="H49:H50"/>
    <mergeCell ref="I49:J50"/>
    <mergeCell ref="K49:K50"/>
    <mergeCell ref="H57:H58"/>
    <mergeCell ref="I57:J58"/>
    <mergeCell ref="H11:H12"/>
    <mergeCell ref="I11:J12"/>
    <mergeCell ref="K11:K12"/>
    <mergeCell ref="D99:F119"/>
    <mergeCell ref="I17:J18"/>
    <mergeCell ref="I21:J22"/>
    <mergeCell ref="I29:J30"/>
    <mergeCell ref="H17:H18"/>
    <mergeCell ref="H21:H22"/>
    <mergeCell ref="I75:J75"/>
    <mergeCell ref="H59:H60"/>
    <mergeCell ref="H51:H52"/>
    <mergeCell ref="H55:H56"/>
    <mergeCell ref="K17:K18"/>
    <mergeCell ref="K29:K30"/>
    <mergeCell ref="I48:J48"/>
    <mergeCell ref="H29:H30"/>
    <mergeCell ref="K19:K20"/>
    <mergeCell ref="I19:J20"/>
    <mergeCell ref="H19:H20"/>
    <mergeCell ref="K25:K26"/>
    <mergeCell ref="K23:K24"/>
    <mergeCell ref="K21:K22"/>
    <mergeCell ref="I27:J28"/>
    <mergeCell ref="H92:H93"/>
    <mergeCell ref="K83:K84"/>
    <mergeCell ref="K85:K87"/>
    <mergeCell ref="K88:K89"/>
    <mergeCell ref="H83:H84"/>
    <mergeCell ref="I83:J84"/>
    <mergeCell ref="H85:H87"/>
    <mergeCell ref="I85:J87"/>
    <mergeCell ref="H88:H89"/>
    <mergeCell ref="I88:J89"/>
    <mergeCell ref="H90:H91"/>
    <mergeCell ref="I90:J91"/>
    <mergeCell ref="K90:K91"/>
    <mergeCell ref="I92:J93"/>
    <mergeCell ref="K92:K93"/>
  </mergeCells>
  <phoneticPr fontId="4" type="noConversion"/>
  <dataValidations count="8">
    <dataValidation type="list" allowBlank="1" showInputMessage="1" showErrorMessage="1" error="Please select an option from the dropdown arrow" sqref="K65" xr:uid="{43283225-4FB4-490C-87D1-D84388BA2F77}">
      <formula1>$T$1:$T$4</formula1>
    </dataValidation>
    <dataValidation type="list" allowBlank="1" showInputMessage="1" showErrorMessage="1" error="Please select an option from the dropdown arrow" sqref="M40:M46" xr:uid="{375B45F4-1611-429B-9954-DB35CC60F806}">
      <formula1>$S$1:$S$7</formula1>
    </dataValidation>
    <dataValidation type="list" allowBlank="1" showInputMessage="1" showErrorMessage="1" error="Please select an option from the dropdown arrow" sqref="K53 K27:K30 K55 K63 K61 K25 K21:K23 K51 K49 K57 K59 K67 K69 K76 K17:K19 K15 K92 K83:K90 K13 K11 K81 K78" xr:uid="{F4A7004C-2BD6-4901-A445-7320054C2E15}">
      <formula1>$R$1:$R$3</formula1>
    </dataValidation>
    <dataValidation type="custom" allowBlank="1" showErrorMessage="1" error="Please input numbers only" promptTitle="Please input numbers only" sqref="K40:L46" xr:uid="{F20A540F-DAA6-4792-984D-473D0D05074F}">
      <formula1>ISNUMBER(K40)</formula1>
    </dataValidation>
    <dataValidation type="custom" allowBlank="1" showInputMessage="1" showErrorMessage="1" error="Please input numbers only" sqref="J97:J103 L97:N103" xr:uid="{AA1CF63B-66DF-4573-B24F-E9E3B4B84BCE}">
      <formula1>ISNUMBER(J97)</formula1>
    </dataValidation>
    <dataValidation type="list" allowBlank="1" showInputMessage="1" showErrorMessage="1" sqref="I97:I103" xr:uid="{168C1399-8D5B-410A-AC3C-568353C6917C}">
      <formula1>$V$1:$V$5</formula1>
    </dataValidation>
    <dataValidation type="list" allowBlank="1" showInputMessage="1" showErrorMessage="1" sqref="K97:K103" xr:uid="{4A2AFBE8-20B3-4DAF-9EF9-9F298840298E}">
      <formula1>$W$1:$W$3</formula1>
    </dataValidation>
    <dataValidation type="custom" allowBlank="1" showInputMessage="1" showErrorMessage="1" sqref="P97:P103" xr:uid="{2C8D7884-B1CC-4BBC-B92A-D37438C68E47}">
      <formula1>ISNUMBER(P97)</formula1>
    </dataValidation>
  </dataValidations>
  <printOptions horizontalCentered="1"/>
  <pageMargins left="0.25" right="0.25" top="0.5" bottom="0.49" header="0.25" footer="0.25"/>
  <pageSetup paperSize="3" scale="60" fitToHeight="0" orientation="landscape" r:id="rId1"/>
  <headerFooter alignWithMargins="0">
    <oddHeader>&amp;C&amp;"Arial,Bold"&amp;12Total Project Budget</oddHeader>
    <oddFooter>&amp;LRev. 2: Jan 2012&amp;CPage &amp;P of &amp;N</oddFooter>
  </headerFooter>
  <rowBreaks count="1" manualBreakCount="1">
    <brk id="80" max="12" man="1"/>
  </rowBreaks>
  <colBreaks count="1" manualBreakCount="1">
    <brk id="13" max="11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 Sheet</vt:lpstr>
      <vt:lpstr>TPB Review Template</vt:lpstr>
      <vt:lpstr>'Instruction Sheet'!Print_Area</vt:lpstr>
      <vt:lpstr>'TPB Review Template'!Print_Area</vt:lpstr>
      <vt:lpstr>'TPB Review Template'!Print_Titles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2026-09-09T18:53:46Z</dcterms:created>
  <dcterms:modified xsi:type="dcterms:W3CDTF">2026-09-09T18:53:51Z</dcterms:modified>
  <cp:category/>
  <cp:contentStatus/>
</cp:coreProperties>
</file>